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userName="BL" reservationPassword="CC43"/>
  <workbookPr codeName="ThisWorkbook" defaultThemeVersion="124226"/>
  <bookViews>
    <workbookView xWindow="6225" yWindow="570" windowWidth="4845" windowHeight="6600" tabRatio="842"/>
  </bookViews>
  <sheets>
    <sheet name="Végeredmény" sheetId="34" r:id="rId1"/>
    <sheet name="Részeredmények" sheetId="35" state="hidden" r:id="rId2"/>
    <sheet name="Input adatok" sheetId="1" state="hidden" r:id="rId3"/>
    <sheet name="1 forduló" sheetId="16" r:id="rId4"/>
    <sheet name="2 forduló" sheetId="25" r:id="rId5"/>
    <sheet name="3 forduló" sheetId="26" r:id="rId6"/>
    <sheet name="4 forduló" sheetId="27" r:id="rId7"/>
    <sheet name="5 forduló" sheetId="28" r:id="rId8"/>
    <sheet name="6 forduló" sheetId="29" r:id="rId9"/>
    <sheet name="7 forduló" sheetId="30" r:id="rId10"/>
    <sheet name="8 forduló" sheetId="31" r:id="rId11"/>
    <sheet name="9 forduló" sheetId="32" r:id="rId12"/>
  </sheets>
  <calcPr calcId="144525"/>
</workbook>
</file>

<file path=xl/calcChain.xml><?xml version="1.0" encoding="utf-8"?>
<calcChain xmlns="http://schemas.openxmlformats.org/spreadsheetml/2006/main">
  <c r="D163" i="29" l="1"/>
  <c r="D164" i="29"/>
  <c r="D165" i="29"/>
  <c r="D166" i="29"/>
  <c r="D167" i="29"/>
  <c r="D162" i="29"/>
  <c r="D168" i="27"/>
  <c r="D163" i="27"/>
  <c r="D164" i="27"/>
  <c r="D165" i="27"/>
  <c r="D166" i="27"/>
  <c r="D167" i="27"/>
  <c r="D162" i="27"/>
  <c r="N51" i="27"/>
  <c r="N52" i="27"/>
  <c r="N53" i="27"/>
  <c r="N54" i="27"/>
  <c r="N55" i="27"/>
  <c r="N56" i="27"/>
  <c r="N57" i="27"/>
  <c r="N50" i="27"/>
  <c r="D168" i="25" l="1"/>
  <c r="D163" i="25"/>
  <c r="D164" i="25"/>
  <c r="D165" i="25"/>
  <c r="D166" i="25"/>
  <c r="D167" i="25"/>
  <c r="D162" i="25"/>
  <c r="D151" i="25"/>
  <c r="D152" i="25"/>
  <c r="D153" i="25"/>
  <c r="D154" i="25"/>
  <c r="D155" i="25"/>
  <c r="D156" i="25"/>
  <c r="D157" i="25"/>
  <c r="E160" i="1" l="1"/>
  <c r="E161" i="1"/>
  <c r="E162" i="1"/>
  <c r="E163" i="1"/>
  <c r="D159" i="1"/>
  <c r="D160" i="1"/>
  <c r="D161" i="1"/>
  <c r="D162" i="1"/>
  <c r="D163" i="1"/>
  <c r="N107" i="35" l="1"/>
  <c r="N28" i="35"/>
  <c r="N29" i="35"/>
  <c r="N30" i="35"/>
  <c r="N31" i="35"/>
  <c r="N32" i="35"/>
  <c r="N33" i="35"/>
  <c r="N34" i="35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77" i="35"/>
  <c r="N78" i="35"/>
  <c r="N79" i="35"/>
  <c r="N80" i="35"/>
  <c r="N81" i="35"/>
  <c r="N82" i="35"/>
  <c r="N83" i="35"/>
  <c r="N84" i="35"/>
  <c r="N85" i="35"/>
  <c r="N86" i="35"/>
  <c r="N87" i="35"/>
  <c r="N88" i="35"/>
  <c r="N89" i="35"/>
  <c r="N90" i="35"/>
  <c r="N91" i="35"/>
  <c r="N92" i="35"/>
  <c r="N93" i="35"/>
  <c r="N94" i="35"/>
  <c r="N95" i="35"/>
  <c r="N96" i="35"/>
  <c r="N97" i="35"/>
  <c r="N98" i="35"/>
  <c r="N99" i="35"/>
  <c r="N100" i="35"/>
  <c r="N101" i="35"/>
  <c r="N102" i="35"/>
  <c r="N103" i="35"/>
  <c r="N104" i="35"/>
  <c r="N105" i="35"/>
  <c r="N106" i="35"/>
  <c r="N108" i="35"/>
  <c r="N109" i="35"/>
  <c r="N110" i="35"/>
  <c r="N111" i="35"/>
  <c r="N112" i="35"/>
  <c r="N113" i="35"/>
  <c r="N114" i="35"/>
  <c r="N115" i="35"/>
  <c r="N116" i="35"/>
  <c r="N117" i="35"/>
  <c r="N118" i="35"/>
  <c r="N119" i="35"/>
  <c r="N120" i="35"/>
  <c r="N121" i="35"/>
  <c r="N122" i="35"/>
  <c r="N123" i="35"/>
  <c r="N124" i="35"/>
  <c r="N125" i="35"/>
  <c r="N126" i="35"/>
  <c r="N127" i="35"/>
  <c r="N128" i="35"/>
  <c r="N129" i="35"/>
  <c r="N130" i="35"/>
  <c r="N131" i="35"/>
  <c r="N132" i="35"/>
  <c r="N133" i="35"/>
  <c r="N134" i="35"/>
  <c r="N135" i="35"/>
  <c r="N136" i="35"/>
  <c r="N137" i="35"/>
  <c r="N138" i="35"/>
  <c r="N139" i="35"/>
  <c r="N140" i="35"/>
  <c r="N141" i="35"/>
  <c r="N142" i="35"/>
  <c r="N143" i="35"/>
  <c r="N144" i="35"/>
  <c r="N145" i="35"/>
  <c r="N146" i="35"/>
  <c r="N27" i="35"/>
  <c r="AE141" i="1" l="1"/>
  <c r="AE142" i="1"/>
  <c r="AE143" i="1"/>
  <c r="AE144" i="1"/>
  <c r="AE121" i="1"/>
  <c r="AE122" i="1"/>
  <c r="AE123" i="1"/>
  <c r="AE124" i="1"/>
  <c r="AE101" i="1"/>
  <c r="AE102" i="1"/>
  <c r="AE103" i="1"/>
  <c r="AE104" i="1"/>
  <c r="AE81" i="1"/>
  <c r="AE82" i="1"/>
  <c r="AE83" i="1"/>
  <c r="AE84" i="1"/>
  <c r="AE61" i="1"/>
  <c r="AE62" i="1"/>
  <c r="AE63" i="1"/>
  <c r="AE64" i="1"/>
  <c r="AE44" i="1"/>
  <c r="AE43" i="1"/>
  <c r="AE42" i="1"/>
  <c r="AE41" i="1"/>
  <c r="AE40" i="1"/>
  <c r="AE60" i="1" s="1"/>
  <c r="AE80" i="1" s="1"/>
  <c r="AE100" i="1" s="1"/>
  <c r="AE120" i="1" s="1"/>
  <c r="AE140" i="1" s="1"/>
  <c r="AE39" i="1"/>
  <c r="AE59" i="1" s="1"/>
  <c r="AE79" i="1" s="1"/>
  <c r="AE99" i="1" s="1"/>
  <c r="AE119" i="1" s="1"/>
  <c r="AE139" i="1" s="1"/>
  <c r="AE38" i="1"/>
  <c r="AE58" i="1" s="1"/>
  <c r="AE78" i="1" s="1"/>
  <c r="AE98" i="1" s="1"/>
  <c r="AE118" i="1" s="1"/>
  <c r="AE138" i="1" s="1"/>
  <c r="AE37" i="1"/>
  <c r="AE57" i="1" s="1"/>
  <c r="AE77" i="1" s="1"/>
  <c r="AE97" i="1" s="1"/>
  <c r="AE117" i="1" s="1"/>
  <c r="AE137" i="1" s="1"/>
  <c r="AE36" i="1"/>
  <c r="AE56" i="1" s="1"/>
  <c r="AE76" i="1" s="1"/>
  <c r="AE96" i="1" s="1"/>
  <c r="AE116" i="1" s="1"/>
  <c r="AE136" i="1" s="1"/>
  <c r="AE35" i="1"/>
  <c r="AE55" i="1" s="1"/>
  <c r="AE75" i="1" s="1"/>
  <c r="AE95" i="1" s="1"/>
  <c r="AE115" i="1" s="1"/>
  <c r="AE135" i="1" s="1"/>
  <c r="Q144" i="1"/>
  <c r="AD144" i="1" s="1"/>
  <c r="Q143" i="1"/>
  <c r="AD143" i="1" s="1"/>
  <c r="Q142" i="1"/>
  <c r="AD142" i="1" s="1"/>
  <c r="Q141" i="1"/>
  <c r="AD141" i="1" s="1"/>
  <c r="Q140" i="1"/>
  <c r="AD140" i="1" s="1"/>
  <c r="Q139" i="1"/>
  <c r="AD139" i="1" s="1"/>
  <c r="Q138" i="1"/>
  <c r="AD138" i="1" s="1"/>
  <c r="Q137" i="1"/>
  <c r="AD137" i="1" s="1"/>
  <c r="Q136" i="1"/>
  <c r="AD136" i="1" s="1"/>
  <c r="Q135" i="1"/>
  <c r="AD135" i="1" s="1"/>
  <c r="Q134" i="1"/>
  <c r="AD134" i="1" s="1"/>
  <c r="Q133" i="1"/>
  <c r="AD133" i="1" s="1"/>
  <c r="Q132" i="1"/>
  <c r="AD132" i="1" s="1"/>
  <c r="Q131" i="1"/>
  <c r="AD131" i="1" s="1"/>
  <c r="Q130" i="1"/>
  <c r="AD130" i="1" s="1"/>
  <c r="Q129" i="1"/>
  <c r="AD129" i="1" s="1"/>
  <c r="Q128" i="1"/>
  <c r="AD128" i="1" s="1"/>
  <c r="Q127" i="1"/>
  <c r="AD127" i="1" s="1"/>
  <c r="Q126" i="1"/>
  <c r="AD126" i="1" s="1"/>
  <c r="Q125" i="1"/>
  <c r="AD125" i="1" s="1"/>
  <c r="Q124" i="1"/>
  <c r="AD124" i="1" s="1"/>
  <c r="Q123" i="1"/>
  <c r="AD123" i="1" s="1"/>
  <c r="Q122" i="1"/>
  <c r="AD122" i="1" s="1"/>
  <c r="Q121" i="1"/>
  <c r="AD121" i="1" s="1"/>
  <c r="Q120" i="1"/>
  <c r="AD120" i="1" s="1"/>
  <c r="Q119" i="1"/>
  <c r="AD119" i="1" s="1"/>
  <c r="Q118" i="1"/>
  <c r="AD118" i="1" s="1"/>
  <c r="Q117" i="1"/>
  <c r="AD117" i="1" s="1"/>
  <c r="Q116" i="1"/>
  <c r="AD116" i="1" s="1"/>
  <c r="Q115" i="1"/>
  <c r="AD115" i="1" s="1"/>
  <c r="Q114" i="1"/>
  <c r="AD114" i="1" s="1"/>
  <c r="Q113" i="1"/>
  <c r="AD113" i="1" s="1"/>
  <c r="Q112" i="1"/>
  <c r="AD112" i="1" s="1"/>
  <c r="Q111" i="1"/>
  <c r="AD111" i="1" s="1"/>
  <c r="Q110" i="1"/>
  <c r="AD110" i="1" s="1"/>
  <c r="Q109" i="1"/>
  <c r="AD109" i="1" s="1"/>
  <c r="Q108" i="1"/>
  <c r="AD108" i="1" s="1"/>
  <c r="Q107" i="1"/>
  <c r="AD107" i="1" s="1"/>
  <c r="Q106" i="1"/>
  <c r="AD106" i="1" s="1"/>
  <c r="Q105" i="1"/>
  <c r="AD105" i="1" s="1"/>
  <c r="Q104" i="1"/>
  <c r="AD104" i="1" s="1"/>
  <c r="Q103" i="1"/>
  <c r="AD103" i="1" s="1"/>
  <c r="Q102" i="1"/>
  <c r="AD102" i="1" s="1"/>
  <c r="Q101" i="1"/>
  <c r="AD101" i="1" s="1"/>
  <c r="Q100" i="1"/>
  <c r="AD100" i="1" s="1"/>
  <c r="Q99" i="1"/>
  <c r="AD99" i="1" s="1"/>
  <c r="Q98" i="1"/>
  <c r="AD98" i="1" s="1"/>
  <c r="Q97" i="1"/>
  <c r="AD97" i="1" s="1"/>
  <c r="Q96" i="1"/>
  <c r="AD96" i="1" s="1"/>
  <c r="Q95" i="1"/>
  <c r="AD95" i="1" s="1"/>
  <c r="Q94" i="1"/>
  <c r="AD94" i="1" s="1"/>
  <c r="Q93" i="1"/>
  <c r="AD93" i="1" s="1"/>
  <c r="Q92" i="1"/>
  <c r="AD92" i="1" s="1"/>
  <c r="Q91" i="1"/>
  <c r="AD91" i="1" s="1"/>
  <c r="Q90" i="1"/>
  <c r="AD90" i="1" s="1"/>
  <c r="Q89" i="1"/>
  <c r="AD89" i="1" s="1"/>
  <c r="Q88" i="1"/>
  <c r="AD88" i="1" s="1"/>
  <c r="Q87" i="1"/>
  <c r="AD87" i="1" s="1"/>
  <c r="Q86" i="1"/>
  <c r="AD86" i="1" s="1"/>
  <c r="Q85" i="1"/>
  <c r="AD85" i="1" s="1"/>
  <c r="Q84" i="1"/>
  <c r="AD84" i="1" s="1"/>
  <c r="Q83" i="1"/>
  <c r="AD83" i="1" s="1"/>
  <c r="Q82" i="1"/>
  <c r="AD82" i="1" s="1"/>
  <c r="Q81" i="1"/>
  <c r="AD81" i="1" s="1"/>
  <c r="Q80" i="1"/>
  <c r="AD80" i="1" s="1"/>
  <c r="Q79" i="1"/>
  <c r="AD79" i="1" s="1"/>
  <c r="Q78" i="1"/>
  <c r="AD78" i="1" s="1"/>
  <c r="Q77" i="1"/>
  <c r="AD77" i="1" s="1"/>
  <c r="Q76" i="1"/>
  <c r="AD76" i="1" s="1"/>
  <c r="Q75" i="1"/>
  <c r="AD75" i="1" s="1"/>
  <c r="Q74" i="1"/>
  <c r="AD74" i="1" s="1"/>
  <c r="Q73" i="1"/>
  <c r="AD73" i="1" s="1"/>
  <c r="Q72" i="1"/>
  <c r="AD72" i="1" s="1"/>
  <c r="Q71" i="1"/>
  <c r="AD71" i="1" s="1"/>
  <c r="Q70" i="1"/>
  <c r="AD70" i="1" s="1"/>
  <c r="Q69" i="1"/>
  <c r="AD69" i="1" s="1"/>
  <c r="Q68" i="1"/>
  <c r="AD68" i="1" s="1"/>
  <c r="Q67" i="1"/>
  <c r="AD67" i="1" s="1"/>
  <c r="Q66" i="1"/>
  <c r="AD66" i="1" s="1"/>
  <c r="Q65" i="1"/>
  <c r="AD65" i="1" s="1"/>
  <c r="Q64" i="1"/>
  <c r="AD64" i="1" s="1"/>
  <c r="Q63" i="1"/>
  <c r="AD63" i="1" s="1"/>
  <c r="Q62" i="1"/>
  <c r="AD62" i="1" s="1"/>
  <c r="Q61" i="1"/>
  <c r="AD61" i="1" s="1"/>
  <c r="Q60" i="1"/>
  <c r="AD60" i="1" s="1"/>
  <c r="Q59" i="1"/>
  <c r="AD59" i="1" s="1"/>
  <c r="Q58" i="1"/>
  <c r="AD58" i="1" s="1"/>
  <c r="Q57" i="1"/>
  <c r="AD57" i="1" s="1"/>
  <c r="Q56" i="1"/>
  <c r="AD56" i="1" s="1"/>
  <c r="Q55" i="1"/>
  <c r="AD55" i="1" s="1"/>
  <c r="Q54" i="1"/>
  <c r="AD54" i="1" s="1"/>
  <c r="Q53" i="1"/>
  <c r="AD53" i="1" s="1"/>
  <c r="Q52" i="1"/>
  <c r="AD52" i="1" s="1"/>
  <c r="Q51" i="1"/>
  <c r="AD51" i="1" s="1"/>
  <c r="Q50" i="1"/>
  <c r="AD50" i="1" s="1"/>
  <c r="Q49" i="1"/>
  <c r="AD49" i="1" s="1"/>
  <c r="Q48" i="1"/>
  <c r="AD48" i="1" s="1"/>
  <c r="Q47" i="1"/>
  <c r="AD47" i="1" s="1"/>
  <c r="Q46" i="1"/>
  <c r="AD46" i="1" s="1"/>
  <c r="Q45" i="1"/>
  <c r="AD45" i="1" s="1"/>
  <c r="Q44" i="1"/>
  <c r="AD44" i="1" s="1"/>
  <c r="Q43" i="1"/>
  <c r="AD43" i="1" s="1"/>
  <c r="Q42" i="1"/>
  <c r="AD42" i="1" s="1"/>
  <c r="Q41" i="1"/>
  <c r="AD41" i="1" s="1"/>
  <c r="Q40" i="1"/>
  <c r="AD40" i="1" s="1"/>
  <c r="Q39" i="1"/>
  <c r="AD39" i="1" s="1"/>
  <c r="Q38" i="1"/>
  <c r="AD38" i="1" s="1"/>
  <c r="Q37" i="1"/>
  <c r="AD37" i="1" s="1"/>
  <c r="Q36" i="1"/>
  <c r="AD36" i="1" s="1"/>
  <c r="Q35" i="1"/>
  <c r="AD35" i="1" s="1"/>
  <c r="AE34" i="1"/>
  <c r="AE54" i="1" s="1"/>
  <c r="AE74" i="1" s="1"/>
  <c r="Q34" i="1"/>
  <c r="AD34" i="1" s="1"/>
  <c r="AE33" i="1"/>
  <c r="AE53" i="1" s="1"/>
  <c r="Q33" i="1"/>
  <c r="AD33" i="1" s="1"/>
  <c r="AE32" i="1"/>
  <c r="AE52" i="1" s="1"/>
  <c r="AE72" i="1" s="1"/>
  <c r="Q32" i="1"/>
  <c r="AD32" i="1" s="1"/>
  <c r="AE31" i="1"/>
  <c r="AE51" i="1" s="1"/>
  <c r="Q31" i="1"/>
  <c r="AD31" i="1" s="1"/>
  <c r="AE30" i="1"/>
  <c r="AE50" i="1" s="1"/>
  <c r="AE70" i="1" s="1"/>
  <c r="Q30" i="1"/>
  <c r="AD30" i="1" s="1"/>
  <c r="AE29" i="1"/>
  <c r="AE49" i="1" s="1"/>
  <c r="Q29" i="1"/>
  <c r="AD29" i="1" s="1"/>
  <c r="AE28" i="1"/>
  <c r="AE48" i="1" s="1"/>
  <c r="AE68" i="1" s="1"/>
  <c r="Q28" i="1"/>
  <c r="AD28" i="1" s="1"/>
  <c r="AE27" i="1"/>
  <c r="AE47" i="1" s="1"/>
  <c r="Q27" i="1"/>
  <c r="AD27" i="1" s="1"/>
  <c r="AE26" i="1"/>
  <c r="AE46" i="1" s="1"/>
  <c r="AE66" i="1" s="1"/>
  <c r="Q26" i="1"/>
  <c r="AD26" i="1" s="1"/>
  <c r="AE25" i="1"/>
  <c r="AE45" i="1" s="1"/>
  <c r="Q25" i="1"/>
  <c r="AD25" i="1" s="1"/>
  <c r="P25" i="1"/>
  <c r="B27" i="35" l="1"/>
  <c r="AE94" i="1"/>
  <c r="AE114" i="1" s="1"/>
  <c r="AE134" i="1" s="1"/>
  <c r="AE73" i="1"/>
  <c r="AE93" i="1" s="1"/>
  <c r="AE113" i="1" s="1"/>
  <c r="AE133" i="1" s="1"/>
  <c r="AE92" i="1"/>
  <c r="AE112" i="1" s="1"/>
  <c r="AE132" i="1" s="1"/>
  <c r="AE71" i="1"/>
  <c r="AE91" i="1" s="1"/>
  <c r="AE111" i="1" s="1"/>
  <c r="AE131" i="1" s="1"/>
  <c r="AE90" i="1"/>
  <c r="AE110" i="1" s="1"/>
  <c r="AE130" i="1" s="1"/>
  <c r="AE89" i="1"/>
  <c r="AE109" i="1" s="1"/>
  <c r="AE129" i="1" s="1"/>
  <c r="AE69" i="1"/>
  <c r="AE88" i="1"/>
  <c r="AE108" i="1" s="1"/>
  <c r="AE128" i="1" s="1"/>
  <c r="AE67" i="1"/>
  <c r="AE87" i="1" s="1"/>
  <c r="AE107" i="1" s="1"/>
  <c r="AE127" i="1" s="1"/>
  <c r="AE86" i="1"/>
  <c r="AE106" i="1" s="1"/>
  <c r="AE126" i="1" s="1"/>
  <c r="AE85" i="1"/>
  <c r="AE105" i="1" s="1"/>
  <c r="AE125" i="1" s="1"/>
  <c r="AE65" i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4" i="1"/>
  <c r="H39" i="28" l="1"/>
  <c r="H40" i="28"/>
  <c r="B146" i="35" l="1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D96" i="16" l="1"/>
  <c r="C6" i="32" l="1"/>
  <c r="C6" i="31"/>
  <c r="C6" i="30"/>
  <c r="C6" i="29"/>
  <c r="C6" i="28"/>
  <c r="C6" i="27"/>
  <c r="C6" i="26"/>
  <c r="C6" i="16"/>
  <c r="H6" i="16" s="1"/>
  <c r="H6" i="26"/>
  <c r="C6" i="25"/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D222" i="32"/>
  <c r="C222" i="32"/>
  <c r="D221" i="32"/>
  <c r="C221" i="32"/>
  <c r="D220" i="32"/>
  <c r="C220" i="32"/>
  <c r="D219" i="32"/>
  <c r="C219" i="32"/>
  <c r="D218" i="32"/>
  <c r="C218" i="32"/>
  <c r="D217" i="32"/>
  <c r="C217" i="32"/>
  <c r="C216" i="32"/>
  <c r="C215" i="32"/>
  <c r="D211" i="32"/>
  <c r="C211" i="32"/>
  <c r="D210" i="32"/>
  <c r="C210" i="32"/>
  <c r="D209" i="32"/>
  <c r="C209" i="32"/>
  <c r="D208" i="32"/>
  <c r="C208" i="32"/>
  <c r="D207" i="32"/>
  <c r="C207" i="32"/>
  <c r="D206" i="32"/>
  <c r="C206" i="32"/>
  <c r="C205" i="32"/>
  <c r="C204" i="32"/>
  <c r="D200" i="32"/>
  <c r="C200" i="32"/>
  <c r="D199" i="32"/>
  <c r="C199" i="32"/>
  <c r="D198" i="32"/>
  <c r="C198" i="32"/>
  <c r="D197" i="32"/>
  <c r="C197" i="32"/>
  <c r="D196" i="32"/>
  <c r="C196" i="32"/>
  <c r="D195" i="32"/>
  <c r="C195" i="32"/>
  <c r="C194" i="32"/>
  <c r="C193" i="32"/>
  <c r="D189" i="32"/>
  <c r="C189" i="32"/>
  <c r="D188" i="32"/>
  <c r="C188" i="32"/>
  <c r="D187" i="32"/>
  <c r="C187" i="32"/>
  <c r="D186" i="32"/>
  <c r="C186" i="32"/>
  <c r="D185" i="32"/>
  <c r="C185" i="32"/>
  <c r="D184" i="32"/>
  <c r="C184" i="32"/>
  <c r="C183" i="32"/>
  <c r="C182" i="32"/>
  <c r="D178" i="32"/>
  <c r="C178" i="32"/>
  <c r="D177" i="32"/>
  <c r="C177" i="32"/>
  <c r="D176" i="32"/>
  <c r="C176" i="32"/>
  <c r="D175" i="32"/>
  <c r="C175" i="32"/>
  <c r="D174" i="32"/>
  <c r="C174" i="32"/>
  <c r="D173" i="32"/>
  <c r="C173" i="32"/>
  <c r="C172" i="32"/>
  <c r="C171" i="32"/>
  <c r="D167" i="32"/>
  <c r="C167" i="32"/>
  <c r="D166" i="32"/>
  <c r="C166" i="32"/>
  <c r="D165" i="32"/>
  <c r="C165" i="32"/>
  <c r="D164" i="32"/>
  <c r="C164" i="32"/>
  <c r="D163" i="32"/>
  <c r="C163" i="32"/>
  <c r="D162" i="32"/>
  <c r="C162" i="32"/>
  <c r="C161" i="32"/>
  <c r="C160" i="32"/>
  <c r="D156" i="32"/>
  <c r="C156" i="32"/>
  <c r="D155" i="32"/>
  <c r="C155" i="32"/>
  <c r="D154" i="32"/>
  <c r="C154" i="32"/>
  <c r="D153" i="32"/>
  <c r="C153" i="32"/>
  <c r="D152" i="32"/>
  <c r="C152" i="32"/>
  <c r="D151" i="32"/>
  <c r="C151" i="32"/>
  <c r="C150" i="32"/>
  <c r="C149" i="32"/>
  <c r="D145" i="32"/>
  <c r="C145" i="32"/>
  <c r="D144" i="32"/>
  <c r="C144" i="32"/>
  <c r="D143" i="32"/>
  <c r="C143" i="32"/>
  <c r="D142" i="32"/>
  <c r="C142" i="32"/>
  <c r="D141" i="32"/>
  <c r="C141" i="32"/>
  <c r="D140" i="32"/>
  <c r="C140" i="32"/>
  <c r="C139" i="32"/>
  <c r="C138" i="32"/>
  <c r="D223" i="31"/>
  <c r="D222" i="31"/>
  <c r="C222" i="31"/>
  <c r="D221" i="31"/>
  <c r="C221" i="31"/>
  <c r="D220" i="31"/>
  <c r="C220" i="31"/>
  <c r="D219" i="31"/>
  <c r="C219" i="31"/>
  <c r="D218" i="31"/>
  <c r="C218" i="31"/>
  <c r="D217" i="31"/>
  <c r="C217" i="31"/>
  <c r="C216" i="31"/>
  <c r="C215" i="31"/>
  <c r="D212" i="31"/>
  <c r="D211" i="31"/>
  <c r="C211" i="31"/>
  <c r="D210" i="31"/>
  <c r="C210" i="31"/>
  <c r="D209" i="31"/>
  <c r="C209" i="31"/>
  <c r="D208" i="31"/>
  <c r="C208" i="31"/>
  <c r="D207" i="31"/>
  <c r="C207" i="31"/>
  <c r="D206" i="31"/>
  <c r="C206" i="31"/>
  <c r="C205" i="31"/>
  <c r="C204" i="31"/>
  <c r="D201" i="31"/>
  <c r="D200" i="31"/>
  <c r="C200" i="31"/>
  <c r="D199" i="31"/>
  <c r="C199" i="31"/>
  <c r="D198" i="31"/>
  <c r="C198" i="31"/>
  <c r="D197" i="31"/>
  <c r="C197" i="31"/>
  <c r="D196" i="31"/>
  <c r="C196" i="31"/>
  <c r="D195" i="31"/>
  <c r="C195" i="31"/>
  <c r="C194" i="31"/>
  <c r="C193" i="31"/>
  <c r="D190" i="31"/>
  <c r="D189" i="31"/>
  <c r="C189" i="31"/>
  <c r="D188" i="31"/>
  <c r="C188" i="31"/>
  <c r="D187" i="31"/>
  <c r="C187" i="31"/>
  <c r="D186" i="31"/>
  <c r="C186" i="31"/>
  <c r="D185" i="31"/>
  <c r="C185" i="31"/>
  <c r="D184" i="31"/>
  <c r="C184" i="31"/>
  <c r="C183" i="31"/>
  <c r="C182" i="31"/>
  <c r="D178" i="31"/>
  <c r="C178" i="31"/>
  <c r="D177" i="31"/>
  <c r="C177" i="31"/>
  <c r="D176" i="31"/>
  <c r="C176" i="31"/>
  <c r="D175" i="31"/>
  <c r="C175" i="31"/>
  <c r="D174" i="31"/>
  <c r="C174" i="31"/>
  <c r="D173" i="31"/>
  <c r="C173" i="31"/>
  <c r="C172" i="31"/>
  <c r="C171" i="31"/>
  <c r="D167" i="31"/>
  <c r="C167" i="31"/>
  <c r="D166" i="31"/>
  <c r="C166" i="31"/>
  <c r="D165" i="31"/>
  <c r="C165" i="31"/>
  <c r="D164" i="31"/>
  <c r="C164" i="31"/>
  <c r="D163" i="31"/>
  <c r="C163" i="31"/>
  <c r="D162" i="31"/>
  <c r="C162" i="31"/>
  <c r="C161" i="31"/>
  <c r="C160" i="31"/>
  <c r="D156" i="31"/>
  <c r="C156" i="31"/>
  <c r="D155" i="31"/>
  <c r="C155" i="31"/>
  <c r="D154" i="31"/>
  <c r="C154" i="31"/>
  <c r="D153" i="31"/>
  <c r="C153" i="31"/>
  <c r="D152" i="31"/>
  <c r="C152" i="31"/>
  <c r="D151" i="31"/>
  <c r="C151" i="31"/>
  <c r="C150" i="31"/>
  <c r="C149" i="31"/>
  <c r="D145" i="31"/>
  <c r="C145" i="31"/>
  <c r="D144" i="31"/>
  <c r="C144" i="31"/>
  <c r="D143" i="31"/>
  <c r="C143" i="31"/>
  <c r="D142" i="31"/>
  <c r="C142" i="31"/>
  <c r="D141" i="31"/>
  <c r="C141" i="31"/>
  <c r="D140" i="31"/>
  <c r="C140" i="31"/>
  <c r="C139" i="31"/>
  <c r="C138" i="31"/>
  <c r="D223" i="30"/>
  <c r="D222" i="30"/>
  <c r="C222" i="30"/>
  <c r="D221" i="30"/>
  <c r="C221" i="30"/>
  <c r="D220" i="30"/>
  <c r="C220" i="30"/>
  <c r="D219" i="30"/>
  <c r="C219" i="30"/>
  <c r="D218" i="30"/>
  <c r="C218" i="30"/>
  <c r="D217" i="30"/>
  <c r="C217" i="30"/>
  <c r="C216" i="30"/>
  <c r="C215" i="30"/>
  <c r="D212" i="30"/>
  <c r="D211" i="30"/>
  <c r="C211" i="30"/>
  <c r="D210" i="30"/>
  <c r="C210" i="30"/>
  <c r="D209" i="30"/>
  <c r="C209" i="30"/>
  <c r="D208" i="30"/>
  <c r="C208" i="30"/>
  <c r="D207" i="30"/>
  <c r="C207" i="30"/>
  <c r="D206" i="30"/>
  <c r="C206" i="30"/>
  <c r="C205" i="30"/>
  <c r="C204" i="30"/>
  <c r="D201" i="30"/>
  <c r="D200" i="30"/>
  <c r="C200" i="30"/>
  <c r="D199" i="30"/>
  <c r="C199" i="30"/>
  <c r="D198" i="30"/>
  <c r="C198" i="30"/>
  <c r="D197" i="30"/>
  <c r="C197" i="30"/>
  <c r="D196" i="30"/>
  <c r="C196" i="30"/>
  <c r="D195" i="30"/>
  <c r="C195" i="30"/>
  <c r="C194" i="30"/>
  <c r="C193" i="30"/>
  <c r="D190" i="30"/>
  <c r="D189" i="30"/>
  <c r="C189" i="30"/>
  <c r="D188" i="30"/>
  <c r="C188" i="30"/>
  <c r="D187" i="30"/>
  <c r="C187" i="30"/>
  <c r="D186" i="30"/>
  <c r="C186" i="30"/>
  <c r="D185" i="30"/>
  <c r="C185" i="30"/>
  <c r="D184" i="30"/>
  <c r="C184" i="30"/>
  <c r="C183" i="30"/>
  <c r="C182" i="30"/>
  <c r="D178" i="30"/>
  <c r="C178" i="30"/>
  <c r="D177" i="30"/>
  <c r="C177" i="30"/>
  <c r="D176" i="30"/>
  <c r="C176" i="30"/>
  <c r="D175" i="30"/>
  <c r="C175" i="30"/>
  <c r="D174" i="30"/>
  <c r="C174" i="30"/>
  <c r="D173" i="30"/>
  <c r="C173" i="30"/>
  <c r="C172" i="30"/>
  <c r="C171" i="30"/>
  <c r="D168" i="30"/>
  <c r="D167" i="30"/>
  <c r="C167" i="30"/>
  <c r="D166" i="30"/>
  <c r="C166" i="30"/>
  <c r="D165" i="30"/>
  <c r="C165" i="30"/>
  <c r="D164" i="30"/>
  <c r="C164" i="30"/>
  <c r="D163" i="30"/>
  <c r="C163" i="30"/>
  <c r="D162" i="30"/>
  <c r="C162" i="30"/>
  <c r="C161" i="30"/>
  <c r="C160" i="30"/>
  <c r="D156" i="30"/>
  <c r="C156" i="30"/>
  <c r="D155" i="30"/>
  <c r="C155" i="30"/>
  <c r="D154" i="30"/>
  <c r="C154" i="30"/>
  <c r="D153" i="30"/>
  <c r="C153" i="30"/>
  <c r="D152" i="30"/>
  <c r="C152" i="30"/>
  <c r="D151" i="30"/>
  <c r="C151" i="30"/>
  <c r="C150" i="30"/>
  <c r="C149" i="30"/>
  <c r="D145" i="30"/>
  <c r="C145" i="30"/>
  <c r="D144" i="30"/>
  <c r="C144" i="30"/>
  <c r="D143" i="30"/>
  <c r="C143" i="30"/>
  <c r="D142" i="30"/>
  <c r="C142" i="30"/>
  <c r="D141" i="30"/>
  <c r="C141" i="30"/>
  <c r="D140" i="30"/>
  <c r="C140" i="30"/>
  <c r="C139" i="30"/>
  <c r="C138" i="30"/>
  <c r="D223" i="29"/>
  <c r="D222" i="29"/>
  <c r="C222" i="29"/>
  <c r="D221" i="29"/>
  <c r="C221" i="29"/>
  <c r="D220" i="29"/>
  <c r="C220" i="29"/>
  <c r="D219" i="29"/>
  <c r="C219" i="29"/>
  <c r="D218" i="29"/>
  <c r="C218" i="29"/>
  <c r="D217" i="29"/>
  <c r="C217" i="29"/>
  <c r="C216" i="29"/>
  <c r="C215" i="29"/>
  <c r="D212" i="29"/>
  <c r="D211" i="29"/>
  <c r="C211" i="29"/>
  <c r="D210" i="29"/>
  <c r="C210" i="29"/>
  <c r="D209" i="29"/>
  <c r="C209" i="29"/>
  <c r="D208" i="29"/>
  <c r="C208" i="29"/>
  <c r="D207" i="29"/>
  <c r="C207" i="29"/>
  <c r="D206" i="29"/>
  <c r="C206" i="29"/>
  <c r="C205" i="29"/>
  <c r="C204" i="29"/>
  <c r="D201" i="29"/>
  <c r="D200" i="29"/>
  <c r="C200" i="29"/>
  <c r="D199" i="29"/>
  <c r="C199" i="29"/>
  <c r="D198" i="29"/>
  <c r="C198" i="29"/>
  <c r="D197" i="29"/>
  <c r="C197" i="29"/>
  <c r="D196" i="29"/>
  <c r="C196" i="29"/>
  <c r="D195" i="29"/>
  <c r="C195" i="29"/>
  <c r="C194" i="29"/>
  <c r="C193" i="29"/>
  <c r="D190" i="29"/>
  <c r="D189" i="29"/>
  <c r="C189" i="29"/>
  <c r="D188" i="29"/>
  <c r="C188" i="29"/>
  <c r="D187" i="29"/>
  <c r="C187" i="29"/>
  <c r="D186" i="29"/>
  <c r="C186" i="29"/>
  <c r="D185" i="29"/>
  <c r="C185" i="29"/>
  <c r="D184" i="29"/>
  <c r="C184" i="29"/>
  <c r="C183" i="29"/>
  <c r="C182" i="29"/>
  <c r="D178" i="29"/>
  <c r="C178" i="29"/>
  <c r="D177" i="29"/>
  <c r="C177" i="29"/>
  <c r="D176" i="29"/>
  <c r="C176" i="29"/>
  <c r="D175" i="29"/>
  <c r="C175" i="29"/>
  <c r="D174" i="29"/>
  <c r="C174" i="29"/>
  <c r="D173" i="29"/>
  <c r="C173" i="29"/>
  <c r="C172" i="29"/>
  <c r="C171" i="29"/>
  <c r="C167" i="29"/>
  <c r="C166" i="29"/>
  <c r="C165" i="29"/>
  <c r="C164" i="29"/>
  <c r="C163" i="29"/>
  <c r="C162" i="29"/>
  <c r="C161" i="29"/>
  <c r="C160" i="29"/>
  <c r="D156" i="29"/>
  <c r="C156" i="29"/>
  <c r="D155" i="29"/>
  <c r="C155" i="29"/>
  <c r="D154" i="29"/>
  <c r="C154" i="29"/>
  <c r="D153" i="29"/>
  <c r="C153" i="29"/>
  <c r="D152" i="29"/>
  <c r="C152" i="29"/>
  <c r="D151" i="29"/>
  <c r="C151" i="29"/>
  <c r="C150" i="29"/>
  <c r="C149" i="29"/>
  <c r="D145" i="29"/>
  <c r="C145" i="29"/>
  <c r="D144" i="29"/>
  <c r="C144" i="29"/>
  <c r="D143" i="29"/>
  <c r="C143" i="29"/>
  <c r="D142" i="29"/>
  <c r="C142" i="29"/>
  <c r="D141" i="29"/>
  <c r="C141" i="29"/>
  <c r="D140" i="29"/>
  <c r="C140" i="29"/>
  <c r="C139" i="29"/>
  <c r="C138" i="29"/>
  <c r="D223" i="28"/>
  <c r="D222" i="28"/>
  <c r="C222" i="28"/>
  <c r="D221" i="28"/>
  <c r="C221" i="28"/>
  <c r="D220" i="28"/>
  <c r="C220" i="28"/>
  <c r="D219" i="28"/>
  <c r="C219" i="28"/>
  <c r="D218" i="28"/>
  <c r="C218" i="28"/>
  <c r="D217" i="28"/>
  <c r="C217" i="28"/>
  <c r="C216" i="28"/>
  <c r="C215" i="28"/>
  <c r="D212" i="28"/>
  <c r="D211" i="28"/>
  <c r="C211" i="28"/>
  <c r="D210" i="28"/>
  <c r="C210" i="28"/>
  <c r="D209" i="28"/>
  <c r="C209" i="28"/>
  <c r="D208" i="28"/>
  <c r="C208" i="28"/>
  <c r="D207" i="28"/>
  <c r="C207" i="28"/>
  <c r="D206" i="28"/>
  <c r="C206" i="28"/>
  <c r="C205" i="28"/>
  <c r="C204" i="28"/>
  <c r="D201" i="28"/>
  <c r="D200" i="28"/>
  <c r="C200" i="28"/>
  <c r="D199" i="28"/>
  <c r="C199" i="28"/>
  <c r="D198" i="28"/>
  <c r="C198" i="28"/>
  <c r="D197" i="28"/>
  <c r="C197" i="28"/>
  <c r="D196" i="28"/>
  <c r="C196" i="28"/>
  <c r="D195" i="28"/>
  <c r="C195" i="28"/>
  <c r="C194" i="28"/>
  <c r="C193" i="28"/>
  <c r="D190" i="28"/>
  <c r="D189" i="28"/>
  <c r="C189" i="28"/>
  <c r="D188" i="28"/>
  <c r="C188" i="28"/>
  <c r="D187" i="28"/>
  <c r="C187" i="28"/>
  <c r="D186" i="28"/>
  <c r="C186" i="28"/>
  <c r="D185" i="28"/>
  <c r="C185" i="28"/>
  <c r="D184" i="28"/>
  <c r="C184" i="28"/>
  <c r="C183" i="28"/>
  <c r="C182" i="28"/>
  <c r="D178" i="28"/>
  <c r="C178" i="28"/>
  <c r="D177" i="28"/>
  <c r="C177" i="28"/>
  <c r="D176" i="28"/>
  <c r="C176" i="28"/>
  <c r="D175" i="28"/>
  <c r="C175" i="28"/>
  <c r="D174" i="28"/>
  <c r="C174" i="28"/>
  <c r="D173" i="28"/>
  <c r="C173" i="28"/>
  <c r="C172" i="28"/>
  <c r="C171" i="28"/>
  <c r="D168" i="28"/>
  <c r="D167" i="28"/>
  <c r="C167" i="28"/>
  <c r="D166" i="28"/>
  <c r="C166" i="28"/>
  <c r="D165" i="28"/>
  <c r="C165" i="28"/>
  <c r="D164" i="28"/>
  <c r="C164" i="28"/>
  <c r="D163" i="28"/>
  <c r="C163" i="28"/>
  <c r="D162" i="28"/>
  <c r="C162" i="28"/>
  <c r="C161" i="28"/>
  <c r="C160" i="28"/>
  <c r="D156" i="28"/>
  <c r="C156" i="28"/>
  <c r="D155" i="28"/>
  <c r="C155" i="28"/>
  <c r="D154" i="28"/>
  <c r="C154" i="28"/>
  <c r="D153" i="28"/>
  <c r="C153" i="28"/>
  <c r="D152" i="28"/>
  <c r="C152" i="28"/>
  <c r="D151" i="28"/>
  <c r="C151" i="28"/>
  <c r="C150" i="28"/>
  <c r="C149" i="28"/>
  <c r="D145" i="28"/>
  <c r="C145" i="28"/>
  <c r="D144" i="28"/>
  <c r="C144" i="28"/>
  <c r="D143" i="28"/>
  <c r="C143" i="28"/>
  <c r="D142" i="28"/>
  <c r="C142" i="28"/>
  <c r="D141" i="28"/>
  <c r="C141" i="28"/>
  <c r="D140" i="28"/>
  <c r="C140" i="28"/>
  <c r="C139" i="28"/>
  <c r="C138" i="28"/>
  <c r="D223" i="27"/>
  <c r="D222" i="27"/>
  <c r="C222" i="27"/>
  <c r="D221" i="27"/>
  <c r="C221" i="27"/>
  <c r="D220" i="27"/>
  <c r="C220" i="27"/>
  <c r="D219" i="27"/>
  <c r="C219" i="27"/>
  <c r="D218" i="27"/>
  <c r="C218" i="27"/>
  <c r="D217" i="27"/>
  <c r="C217" i="27"/>
  <c r="C216" i="27"/>
  <c r="C215" i="27"/>
  <c r="D212" i="27"/>
  <c r="D211" i="27"/>
  <c r="C211" i="27"/>
  <c r="D210" i="27"/>
  <c r="C210" i="27"/>
  <c r="D209" i="27"/>
  <c r="C209" i="27"/>
  <c r="D208" i="27"/>
  <c r="C208" i="27"/>
  <c r="D207" i="27"/>
  <c r="C207" i="27"/>
  <c r="D206" i="27"/>
  <c r="C206" i="27"/>
  <c r="C205" i="27"/>
  <c r="C204" i="27"/>
  <c r="D201" i="27"/>
  <c r="D200" i="27"/>
  <c r="C200" i="27"/>
  <c r="D199" i="27"/>
  <c r="C199" i="27"/>
  <c r="D198" i="27"/>
  <c r="C198" i="27"/>
  <c r="D197" i="27"/>
  <c r="C197" i="27"/>
  <c r="D196" i="27"/>
  <c r="C196" i="27"/>
  <c r="D195" i="27"/>
  <c r="C195" i="27"/>
  <c r="C194" i="27"/>
  <c r="C193" i="27"/>
  <c r="D190" i="27"/>
  <c r="D189" i="27"/>
  <c r="C189" i="27"/>
  <c r="D188" i="27"/>
  <c r="C188" i="27"/>
  <c r="D187" i="27"/>
  <c r="C187" i="27"/>
  <c r="D186" i="27"/>
  <c r="C186" i="27"/>
  <c r="D185" i="27"/>
  <c r="C185" i="27"/>
  <c r="D184" i="27"/>
  <c r="C184" i="27"/>
  <c r="C183" i="27"/>
  <c r="C182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C172" i="27"/>
  <c r="C171" i="27"/>
  <c r="C167" i="27"/>
  <c r="C166" i="27"/>
  <c r="C165" i="27"/>
  <c r="C164" i="27"/>
  <c r="C163" i="27"/>
  <c r="C162" i="27"/>
  <c r="C161" i="27"/>
  <c r="C160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C150" i="27"/>
  <c r="C149" i="27"/>
  <c r="D145" i="27"/>
  <c r="C145" i="27"/>
  <c r="D144" i="27"/>
  <c r="C144" i="27"/>
  <c r="D143" i="27"/>
  <c r="C143" i="27"/>
  <c r="D142" i="27"/>
  <c r="C142" i="27"/>
  <c r="D141" i="27"/>
  <c r="C141" i="27"/>
  <c r="D140" i="27"/>
  <c r="C140" i="27"/>
  <c r="C139" i="27"/>
  <c r="C138" i="27"/>
  <c r="D223" i="26"/>
  <c r="D222" i="26"/>
  <c r="C222" i="26"/>
  <c r="D221" i="26"/>
  <c r="C221" i="26"/>
  <c r="D220" i="26"/>
  <c r="C220" i="26"/>
  <c r="D219" i="26"/>
  <c r="C219" i="26"/>
  <c r="D218" i="26"/>
  <c r="C218" i="26"/>
  <c r="D217" i="26"/>
  <c r="C217" i="26"/>
  <c r="C216" i="26"/>
  <c r="C215" i="26"/>
  <c r="D212" i="26"/>
  <c r="D211" i="26"/>
  <c r="C211" i="26"/>
  <c r="D210" i="26"/>
  <c r="C210" i="26"/>
  <c r="D209" i="26"/>
  <c r="C209" i="26"/>
  <c r="D208" i="26"/>
  <c r="C208" i="26"/>
  <c r="D207" i="26"/>
  <c r="C207" i="26"/>
  <c r="D206" i="26"/>
  <c r="C206" i="26"/>
  <c r="C205" i="26"/>
  <c r="C204" i="26"/>
  <c r="D201" i="26"/>
  <c r="D200" i="26"/>
  <c r="C200" i="26"/>
  <c r="D199" i="26"/>
  <c r="C199" i="26"/>
  <c r="D198" i="26"/>
  <c r="C198" i="26"/>
  <c r="D197" i="26"/>
  <c r="C197" i="26"/>
  <c r="D196" i="26"/>
  <c r="C196" i="26"/>
  <c r="D195" i="26"/>
  <c r="C195" i="26"/>
  <c r="C194" i="26"/>
  <c r="C193" i="26"/>
  <c r="D190" i="26"/>
  <c r="D189" i="26"/>
  <c r="C189" i="26"/>
  <c r="D188" i="26"/>
  <c r="C188" i="26"/>
  <c r="D187" i="26"/>
  <c r="C187" i="26"/>
  <c r="D186" i="26"/>
  <c r="C186" i="26"/>
  <c r="D185" i="26"/>
  <c r="C185" i="26"/>
  <c r="D184" i="26"/>
  <c r="C184" i="26"/>
  <c r="C183" i="26"/>
  <c r="C182" i="26"/>
  <c r="D178" i="26"/>
  <c r="C178" i="26"/>
  <c r="D177" i="26"/>
  <c r="C177" i="26"/>
  <c r="D176" i="26"/>
  <c r="C176" i="26"/>
  <c r="D175" i="26"/>
  <c r="C175" i="26"/>
  <c r="D174" i="26"/>
  <c r="C174" i="26"/>
  <c r="D173" i="26"/>
  <c r="C173" i="26"/>
  <c r="C172" i="26"/>
  <c r="C171" i="26"/>
  <c r="D167" i="26"/>
  <c r="C167" i="26"/>
  <c r="D166" i="26"/>
  <c r="C166" i="26"/>
  <c r="D165" i="26"/>
  <c r="C165" i="26"/>
  <c r="D164" i="26"/>
  <c r="C164" i="26"/>
  <c r="D163" i="26"/>
  <c r="C163" i="26"/>
  <c r="D162" i="26"/>
  <c r="C162" i="26"/>
  <c r="C161" i="26"/>
  <c r="C160" i="26"/>
  <c r="D156" i="26"/>
  <c r="C156" i="26"/>
  <c r="D155" i="26"/>
  <c r="C155" i="26"/>
  <c r="D154" i="26"/>
  <c r="C154" i="26"/>
  <c r="D153" i="26"/>
  <c r="C153" i="26"/>
  <c r="D152" i="26"/>
  <c r="C152" i="26"/>
  <c r="D151" i="26"/>
  <c r="C151" i="26"/>
  <c r="C150" i="26"/>
  <c r="C149" i="26"/>
  <c r="D145" i="26"/>
  <c r="C145" i="26"/>
  <c r="D144" i="26"/>
  <c r="C144" i="26"/>
  <c r="D143" i="26"/>
  <c r="C143" i="26"/>
  <c r="D142" i="26"/>
  <c r="C142" i="26"/>
  <c r="D141" i="26"/>
  <c r="C141" i="26"/>
  <c r="D140" i="26"/>
  <c r="C140" i="26"/>
  <c r="C139" i="26"/>
  <c r="C138" i="26"/>
  <c r="D223" i="25"/>
  <c r="D222" i="25"/>
  <c r="C222" i="25"/>
  <c r="D221" i="25"/>
  <c r="C221" i="25"/>
  <c r="D220" i="25"/>
  <c r="C220" i="25"/>
  <c r="D219" i="25"/>
  <c r="C219" i="25"/>
  <c r="D218" i="25"/>
  <c r="C218" i="25"/>
  <c r="D217" i="25"/>
  <c r="C217" i="25"/>
  <c r="C216" i="25"/>
  <c r="C215" i="25"/>
  <c r="D212" i="25"/>
  <c r="D211" i="25"/>
  <c r="C211" i="25"/>
  <c r="D210" i="25"/>
  <c r="C210" i="25"/>
  <c r="D209" i="25"/>
  <c r="C209" i="25"/>
  <c r="D208" i="25"/>
  <c r="C208" i="25"/>
  <c r="D207" i="25"/>
  <c r="C207" i="25"/>
  <c r="D206" i="25"/>
  <c r="C206" i="25"/>
  <c r="C205" i="25"/>
  <c r="C204" i="25"/>
  <c r="D201" i="25"/>
  <c r="D200" i="25"/>
  <c r="C200" i="25"/>
  <c r="D199" i="25"/>
  <c r="C199" i="25"/>
  <c r="D198" i="25"/>
  <c r="C198" i="25"/>
  <c r="D197" i="25"/>
  <c r="C197" i="25"/>
  <c r="D196" i="25"/>
  <c r="C196" i="25"/>
  <c r="D195" i="25"/>
  <c r="C195" i="25"/>
  <c r="C194" i="25"/>
  <c r="C193" i="25"/>
  <c r="D190" i="25"/>
  <c r="D189" i="25"/>
  <c r="C189" i="25"/>
  <c r="D188" i="25"/>
  <c r="C188" i="25"/>
  <c r="D187" i="25"/>
  <c r="C187" i="25"/>
  <c r="D186" i="25"/>
  <c r="C186" i="25"/>
  <c r="D185" i="25"/>
  <c r="C185" i="25"/>
  <c r="D184" i="25"/>
  <c r="C184" i="25"/>
  <c r="C183" i="25"/>
  <c r="C182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C172" i="25"/>
  <c r="C171" i="25"/>
  <c r="C167" i="25"/>
  <c r="C166" i="25"/>
  <c r="C165" i="25"/>
  <c r="C164" i="25"/>
  <c r="C163" i="25"/>
  <c r="C162" i="25"/>
  <c r="C161" i="25"/>
  <c r="C160" i="25"/>
  <c r="C156" i="25"/>
  <c r="C155" i="25"/>
  <c r="C154" i="25"/>
  <c r="C153" i="25"/>
  <c r="C152" i="25"/>
  <c r="C151" i="25"/>
  <c r="C150" i="25"/>
  <c r="C149" i="25"/>
  <c r="D145" i="25"/>
  <c r="C145" i="25"/>
  <c r="D144" i="25"/>
  <c r="C144" i="25"/>
  <c r="D143" i="25"/>
  <c r="C143" i="25"/>
  <c r="D142" i="25"/>
  <c r="C142" i="25"/>
  <c r="D141" i="25"/>
  <c r="C141" i="25"/>
  <c r="D140" i="25"/>
  <c r="C140" i="25"/>
  <c r="C139" i="25"/>
  <c r="C138" i="25"/>
  <c r="D218" i="16"/>
  <c r="D219" i="16"/>
  <c r="D220" i="16"/>
  <c r="D221" i="16"/>
  <c r="D222" i="16"/>
  <c r="D217" i="16"/>
  <c r="D207" i="16"/>
  <c r="D208" i="16"/>
  <c r="D209" i="16"/>
  <c r="D210" i="16"/>
  <c r="D211" i="16"/>
  <c r="D206" i="16"/>
  <c r="D196" i="16"/>
  <c r="D197" i="16"/>
  <c r="D198" i="16"/>
  <c r="D199" i="16"/>
  <c r="D200" i="16"/>
  <c r="D195" i="16"/>
  <c r="D185" i="16"/>
  <c r="D186" i="16"/>
  <c r="D187" i="16"/>
  <c r="D188" i="16"/>
  <c r="D189" i="16"/>
  <c r="D184" i="16"/>
  <c r="I102" i="16"/>
  <c r="D190" i="16" s="1"/>
  <c r="D174" i="16"/>
  <c r="D175" i="16"/>
  <c r="D176" i="16"/>
  <c r="D177" i="16"/>
  <c r="D178" i="16"/>
  <c r="D173" i="16"/>
  <c r="D163" i="16"/>
  <c r="D164" i="16"/>
  <c r="D165" i="16"/>
  <c r="D166" i="16"/>
  <c r="D167" i="16"/>
  <c r="D162" i="16"/>
  <c r="D152" i="16"/>
  <c r="D153" i="16"/>
  <c r="D154" i="16"/>
  <c r="D155" i="16"/>
  <c r="D156" i="16"/>
  <c r="D151" i="16"/>
  <c r="D141" i="16"/>
  <c r="D142" i="16"/>
  <c r="D143" i="16"/>
  <c r="D144" i="16"/>
  <c r="D145" i="16"/>
  <c r="D140" i="16"/>
  <c r="D134" i="32"/>
  <c r="C134" i="32"/>
  <c r="D133" i="32"/>
  <c r="C133" i="32"/>
  <c r="D132" i="32"/>
  <c r="C132" i="32"/>
  <c r="D131" i="32"/>
  <c r="C131" i="32"/>
  <c r="D130" i="32"/>
  <c r="C130" i="32"/>
  <c r="D129" i="32"/>
  <c r="C129" i="32"/>
  <c r="C128" i="32"/>
  <c r="C127" i="32"/>
  <c r="N61" i="32" s="1"/>
  <c r="D123" i="32"/>
  <c r="C123" i="32"/>
  <c r="H68" i="32" s="1"/>
  <c r="D122" i="32"/>
  <c r="C122" i="32"/>
  <c r="H67" i="32" s="1"/>
  <c r="D121" i="32"/>
  <c r="C121" i="32"/>
  <c r="H66" i="32" s="1"/>
  <c r="D120" i="32"/>
  <c r="C120" i="32"/>
  <c r="H65" i="32" s="1"/>
  <c r="D119" i="32"/>
  <c r="C119" i="32"/>
  <c r="H64" i="32" s="1"/>
  <c r="D118" i="32"/>
  <c r="C118" i="32"/>
  <c r="H63" i="32" s="1"/>
  <c r="C117" i="32"/>
  <c r="C116" i="32"/>
  <c r="H61" i="32" s="1"/>
  <c r="A116" i="32"/>
  <c r="K113" i="32"/>
  <c r="D223" i="32" s="1"/>
  <c r="I113" i="32"/>
  <c r="D212" i="32" s="1"/>
  <c r="N112" i="32"/>
  <c r="H112" i="32"/>
  <c r="D112" i="32"/>
  <c r="C112" i="32"/>
  <c r="N111" i="32"/>
  <c r="H111" i="32"/>
  <c r="D111" i="32"/>
  <c r="C111" i="32"/>
  <c r="N110" i="32"/>
  <c r="H110" i="32"/>
  <c r="D110" i="32"/>
  <c r="C110" i="32"/>
  <c r="N109" i="32"/>
  <c r="H109" i="32"/>
  <c r="D109" i="32"/>
  <c r="C109" i="32"/>
  <c r="N108" i="32"/>
  <c r="H108" i="32"/>
  <c r="D108" i="32"/>
  <c r="C108" i="32"/>
  <c r="N107" i="32"/>
  <c r="H107" i="32"/>
  <c r="D107" i="32"/>
  <c r="C107" i="32"/>
  <c r="N106" i="32"/>
  <c r="H106" i="32"/>
  <c r="C106" i="32"/>
  <c r="N51" i="32" s="1"/>
  <c r="N105" i="32"/>
  <c r="I105" i="32"/>
  <c r="H105" i="32"/>
  <c r="C105" i="32"/>
  <c r="K102" i="32"/>
  <c r="D201" i="32" s="1"/>
  <c r="I102" i="32"/>
  <c r="D190" i="32" s="1"/>
  <c r="N101" i="32"/>
  <c r="H101" i="32"/>
  <c r="D101" i="32"/>
  <c r="C101" i="32"/>
  <c r="N100" i="32"/>
  <c r="H100" i="32"/>
  <c r="D100" i="32"/>
  <c r="C100" i="32"/>
  <c r="N99" i="32"/>
  <c r="H99" i="32"/>
  <c r="D99" i="32"/>
  <c r="C99" i="32"/>
  <c r="N98" i="32"/>
  <c r="H98" i="32"/>
  <c r="D98" i="32"/>
  <c r="C98" i="32"/>
  <c r="N97" i="32"/>
  <c r="H97" i="32"/>
  <c r="D97" i="32"/>
  <c r="C97" i="32"/>
  <c r="N96" i="32"/>
  <c r="H96" i="32"/>
  <c r="D96" i="32"/>
  <c r="C96" i="32"/>
  <c r="N95" i="32"/>
  <c r="H95" i="32"/>
  <c r="C95" i="32"/>
  <c r="N94" i="32"/>
  <c r="I94" i="32"/>
  <c r="H94" i="32"/>
  <c r="C94" i="32"/>
  <c r="K91" i="32"/>
  <c r="D179" i="32" s="1"/>
  <c r="I91" i="32"/>
  <c r="D168" i="32" s="1"/>
  <c r="N90" i="32"/>
  <c r="H90" i="32"/>
  <c r="D90" i="32"/>
  <c r="C90" i="32"/>
  <c r="N89" i="32"/>
  <c r="H89" i="32"/>
  <c r="D89" i="32"/>
  <c r="C89" i="32"/>
  <c r="N88" i="32"/>
  <c r="H88" i="32"/>
  <c r="D88" i="32"/>
  <c r="C88" i="32"/>
  <c r="N87" i="32"/>
  <c r="H87" i="32"/>
  <c r="D87" i="32"/>
  <c r="C87" i="32"/>
  <c r="N86" i="32"/>
  <c r="H86" i="32"/>
  <c r="D86" i="32"/>
  <c r="C86" i="32"/>
  <c r="N85" i="32"/>
  <c r="H85" i="32"/>
  <c r="D85" i="32"/>
  <c r="C85" i="32"/>
  <c r="N84" i="32"/>
  <c r="H84" i="32"/>
  <c r="C84" i="32"/>
  <c r="N83" i="32"/>
  <c r="I83" i="32"/>
  <c r="H83" i="32"/>
  <c r="C83" i="32"/>
  <c r="N39" i="32" s="1"/>
  <c r="K80" i="32"/>
  <c r="I80" i="32"/>
  <c r="D146" i="32" s="1"/>
  <c r="N79" i="32"/>
  <c r="H79" i="32"/>
  <c r="D79" i="32"/>
  <c r="C79" i="32"/>
  <c r="H46" i="32" s="1"/>
  <c r="N78" i="32"/>
  <c r="H78" i="32"/>
  <c r="D78" i="32"/>
  <c r="C78" i="32"/>
  <c r="H45" i="32" s="1"/>
  <c r="N77" i="32"/>
  <c r="H77" i="32"/>
  <c r="D77" i="32"/>
  <c r="C77" i="32"/>
  <c r="H44" i="32" s="1"/>
  <c r="N76" i="32"/>
  <c r="H76" i="32"/>
  <c r="D76" i="32"/>
  <c r="C76" i="32"/>
  <c r="H43" i="32" s="1"/>
  <c r="N75" i="32"/>
  <c r="H75" i="32"/>
  <c r="D75" i="32"/>
  <c r="C75" i="32"/>
  <c r="H42" i="32" s="1"/>
  <c r="N74" i="32"/>
  <c r="H74" i="32"/>
  <c r="D74" i="32"/>
  <c r="C74" i="32"/>
  <c r="N73" i="32"/>
  <c r="H73" i="32"/>
  <c r="C73" i="32"/>
  <c r="N72" i="32"/>
  <c r="I72" i="32"/>
  <c r="H72" i="32"/>
  <c r="C72" i="32"/>
  <c r="K69" i="32"/>
  <c r="D135" i="32" s="1"/>
  <c r="I69" i="32"/>
  <c r="N68" i="32"/>
  <c r="D68" i="32"/>
  <c r="C68" i="32"/>
  <c r="N67" i="32"/>
  <c r="D67" i="32"/>
  <c r="C67" i="32"/>
  <c r="N66" i="32"/>
  <c r="D66" i="32"/>
  <c r="C66" i="32"/>
  <c r="N65" i="32"/>
  <c r="D65" i="32"/>
  <c r="C65" i="32"/>
  <c r="N64" i="32"/>
  <c r="D64" i="32"/>
  <c r="C64" i="32"/>
  <c r="N63" i="32"/>
  <c r="D63" i="32"/>
  <c r="C63" i="32"/>
  <c r="N62" i="32"/>
  <c r="H62" i="32"/>
  <c r="C62" i="32"/>
  <c r="N29" i="32" s="1"/>
  <c r="I61" i="32"/>
  <c r="C61" i="32"/>
  <c r="K58" i="32"/>
  <c r="D47" i="32" s="1"/>
  <c r="I58" i="32"/>
  <c r="D102" i="32" s="1"/>
  <c r="N57" i="32"/>
  <c r="H57" i="32"/>
  <c r="D57" i="32"/>
  <c r="C57" i="32"/>
  <c r="N56" i="32"/>
  <c r="H56" i="32"/>
  <c r="D56" i="32"/>
  <c r="C56" i="32"/>
  <c r="N55" i="32"/>
  <c r="H55" i="32"/>
  <c r="D55" i="32"/>
  <c r="C55" i="32"/>
  <c r="N54" i="32"/>
  <c r="H54" i="32"/>
  <c r="D54" i="32"/>
  <c r="C54" i="32"/>
  <c r="N53" i="32"/>
  <c r="H53" i="32"/>
  <c r="D53" i="32"/>
  <c r="C53" i="32"/>
  <c r="N52" i="32"/>
  <c r="H52" i="32"/>
  <c r="D52" i="32"/>
  <c r="C52" i="32"/>
  <c r="H51" i="32"/>
  <c r="C51" i="32"/>
  <c r="N50" i="32"/>
  <c r="I50" i="32"/>
  <c r="H50" i="32"/>
  <c r="C50" i="32"/>
  <c r="K47" i="32"/>
  <c r="I47" i="32"/>
  <c r="N46" i="32"/>
  <c r="D46" i="32"/>
  <c r="C46" i="32"/>
  <c r="N45" i="32"/>
  <c r="D45" i="32"/>
  <c r="C45" i="32"/>
  <c r="N44" i="32"/>
  <c r="D44" i="32"/>
  <c r="C44" i="32"/>
  <c r="N43" i="32"/>
  <c r="D43" i="32"/>
  <c r="C43" i="32"/>
  <c r="N42" i="32"/>
  <c r="D42" i="32"/>
  <c r="C42" i="32"/>
  <c r="N41" i="32"/>
  <c r="D41" i="32"/>
  <c r="C41" i="32"/>
  <c r="N40" i="32"/>
  <c r="H40" i="32"/>
  <c r="C40" i="32"/>
  <c r="I39" i="32"/>
  <c r="H39" i="32"/>
  <c r="C39" i="32"/>
  <c r="N17" i="32" s="1"/>
  <c r="K36" i="32"/>
  <c r="I36" i="32"/>
  <c r="N35" i="32"/>
  <c r="H35" i="32"/>
  <c r="D35" i="32"/>
  <c r="C35" i="32"/>
  <c r="H24" i="32" s="1"/>
  <c r="N34" i="32"/>
  <c r="H34" i="32"/>
  <c r="D34" i="32"/>
  <c r="C34" i="32"/>
  <c r="H23" i="32" s="1"/>
  <c r="N33" i="32"/>
  <c r="H33" i="32"/>
  <c r="D33" i="32"/>
  <c r="C33" i="32"/>
  <c r="H22" i="32" s="1"/>
  <c r="N32" i="32"/>
  <c r="H32" i="32"/>
  <c r="D32" i="32"/>
  <c r="C32" i="32"/>
  <c r="H21" i="32" s="1"/>
  <c r="N31" i="32"/>
  <c r="H31" i="32"/>
  <c r="D31" i="32"/>
  <c r="C31" i="32"/>
  <c r="H20" i="32" s="1"/>
  <c r="N30" i="32"/>
  <c r="H30" i="32"/>
  <c r="D30" i="32"/>
  <c r="C30" i="32"/>
  <c r="H19" i="32" s="1"/>
  <c r="H29" i="32"/>
  <c r="C29" i="32"/>
  <c r="N28" i="32"/>
  <c r="I28" i="32"/>
  <c r="H28" i="32"/>
  <c r="C28" i="32"/>
  <c r="K25" i="32"/>
  <c r="I25" i="32"/>
  <c r="N24" i="32"/>
  <c r="D24" i="32"/>
  <c r="C24" i="32"/>
  <c r="N23" i="32"/>
  <c r="D23" i="32"/>
  <c r="C23" i="32"/>
  <c r="N22" i="32"/>
  <c r="D22" i="32"/>
  <c r="C22" i="32"/>
  <c r="N21" i="32"/>
  <c r="D21" i="32"/>
  <c r="C21" i="32"/>
  <c r="N20" i="32"/>
  <c r="D20" i="32"/>
  <c r="C20" i="32"/>
  <c r="N19" i="32"/>
  <c r="D19" i="32"/>
  <c r="C19" i="32"/>
  <c r="N18" i="32"/>
  <c r="H18" i="32"/>
  <c r="C18" i="32"/>
  <c r="N7" i="32" s="1"/>
  <c r="I17" i="32"/>
  <c r="H17" i="32"/>
  <c r="C17" i="32"/>
  <c r="N6" i="32" s="1"/>
  <c r="K14" i="32"/>
  <c r="I14" i="32"/>
  <c r="D14" i="32" s="1"/>
  <c r="N13" i="32"/>
  <c r="D13" i="32"/>
  <c r="C13" i="32"/>
  <c r="H13" i="32" s="1"/>
  <c r="N12" i="32"/>
  <c r="D12" i="32"/>
  <c r="C12" i="32"/>
  <c r="H12" i="32" s="1"/>
  <c r="N11" i="32"/>
  <c r="D11" i="32"/>
  <c r="C11" i="32"/>
  <c r="H11" i="32" s="1"/>
  <c r="N10" i="32"/>
  <c r="D10" i="32"/>
  <c r="C10" i="32"/>
  <c r="H10" i="32" s="1"/>
  <c r="N9" i="32"/>
  <c r="D9" i="32"/>
  <c r="C9" i="32"/>
  <c r="H9" i="32" s="1"/>
  <c r="N8" i="32"/>
  <c r="D8" i="32"/>
  <c r="C8" i="32"/>
  <c r="H8" i="32" s="1"/>
  <c r="C7" i="32"/>
  <c r="H7" i="32" s="1"/>
  <c r="I6" i="32"/>
  <c r="H6" i="32"/>
  <c r="A6" i="32"/>
  <c r="D134" i="31"/>
  <c r="C134" i="31"/>
  <c r="D133" i="31"/>
  <c r="C133" i="31"/>
  <c r="D132" i="31"/>
  <c r="C132" i="31"/>
  <c r="D131" i="31"/>
  <c r="C131" i="31"/>
  <c r="D130" i="31"/>
  <c r="C130" i="31"/>
  <c r="D129" i="31"/>
  <c r="C129" i="31"/>
  <c r="C128" i="31"/>
  <c r="N62" i="31" s="1"/>
  <c r="C127" i="31"/>
  <c r="N61" i="31" s="1"/>
  <c r="D123" i="31"/>
  <c r="C123" i="31"/>
  <c r="D122" i="31"/>
  <c r="C122" i="31"/>
  <c r="D121" i="31"/>
  <c r="C121" i="31"/>
  <c r="D120" i="31"/>
  <c r="C120" i="31"/>
  <c r="D119" i="31"/>
  <c r="C119" i="31"/>
  <c r="D118" i="31"/>
  <c r="C118" i="31"/>
  <c r="C117" i="31"/>
  <c r="H62" i="31" s="1"/>
  <c r="C116" i="31"/>
  <c r="A116" i="31"/>
  <c r="K113" i="31"/>
  <c r="I113" i="31"/>
  <c r="N112" i="31"/>
  <c r="H112" i="31"/>
  <c r="D112" i="31"/>
  <c r="C112" i="31"/>
  <c r="N57" i="31" s="1"/>
  <c r="N111" i="31"/>
  <c r="H111" i="31"/>
  <c r="D111" i="31"/>
  <c r="C111" i="31"/>
  <c r="N56" i="31" s="1"/>
  <c r="N110" i="31"/>
  <c r="H110" i="31"/>
  <c r="D110" i="31"/>
  <c r="C110" i="31"/>
  <c r="N55" i="31" s="1"/>
  <c r="N109" i="31"/>
  <c r="H109" i="31"/>
  <c r="D109" i="31"/>
  <c r="C109" i="31"/>
  <c r="N54" i="31" s="1"/>
  <c r="N108" i="31"/>
  <c r="H108" i="31"/>
  <c r="D108" i="31"/>
  <c r="C108" i="31"/>
  <c r="N53" i="31" s="1"/>
  <c r="N107" i="31"/>
  <c r="H107" i="31"/>
  <c r="D107" i="31"/>
  <c r="C107" i="31"/>
  <c r="N106" i="31"/>
  <c r="H106" i="31"/>
  <c r="C106" i="31"/>
  <c r="N105" i="31"/>
  <c r="I105" i="31"/>
  <c r="H105" i="31"/>
  <c r="C105" i="31"/>
  <c r="N50" i="31" s="1"/>
  <c r="K102" i="31"/>
  <c r="I102" i="31"/>
  <c r="N101" i="31"/>
  <c r="H101" i="31"/>
  <c r="D101" i="31"/>
  <c r="C101" i="31"/>
  <c r="N100" i="31"/>
  <c r="H100" i="31"/>
  <c r="D100" i="31"/>
  <c r="C100" i="31"/>
  <c r="N99" i="31"/>
  <c r="H99" i="31"/>
  <c r="D99" i="31"/>
  <c r="C99" i="31"/>
  <c r="N98" i="31"/>
  <c r="H98" i="31"/>
  <c r="D98" i="31"/>
  <c r="C98" i="31"/>
  <c r="N97" i="31"/>
  <c r="H97" i="31"/>
  <c r="D97" i="31"/>
  <c r="C97" i="31"/>
  <c r="N96" i="31"/>
  <c r="H96" i="31"/>
  <c r="D96" i="31"/>
  <c r="C96" i="31"/>
  <c r="N95" i="31"/>
  <c r="H95" i="31"/>
  <c r="C95" i="31"/>
  <c r="H51" i="31" s="1"/>
  <c r="N94" i="31"/>
  <c r="I94" i="31"/>
  <c r="H94" i="31"/>
  <c r="C94" i="31"/>
  <c r="H50" i="31" s="1"/>
  <c r="K91" i="31"/>
  <c r="D179" i="31" s="1"/>
  <c r="I91" i="31"/>
  <c r="D157" i="31" s="1"/>
  <c r="N90" i="31"/>
  <c r="H90" i="31"/>
  <c r="D90" i="31"/>
  <c r="C90" i="31"/>
  <c r="N46" i="31" s="1"/>
  <c r="N89" i="31"/>
  <c r="H89" i="31"/>
  <c r="D89" i="31"/>
  <c r="C89" i="31"/>
  <c r="N45" i="31" s="1"/>
  <c r="N88" i="31"/>
  <c r="H88" i="31"/>
  <c r="D88" i="31"/>
  <c r="C88" i="31"/>
  <c r="N44" i="31" s="1"/>
  <c r="N87" i="31"/>
  <c r="H87" i="31"/>
  <c r="D87" i="31"/>
  <c r="C87" i="31"/>
  <c r="N43" i="31" s="1"/>
  <c r="N86" i="31"/>
  <c r="H86" i="31"/>
  <c r="D86" i="31"/>
  <c r="C86" i="31"/>
  <c r="N42" i="31" s="1"/>
  <c r="N85" i="31"/>
  <c r="H85" i="31"/>
  <c r="D85" i="31"/>
  <c r="C85" i="31"/>
  <c r="N41" i="31" s="1"/>
  <c r="N84" i="31"/>
  <c r="H84" i="31"/>
  <c r="C84" i="31"/>
  <c r="N83" i="31"/>
  <c r="I83" i="31"/>
  <c r="H83" i="31"/>
  <c r="C83" i="31"/>
  <c r="N39" i="31" s="1"/>
  <c r="K80" i="31"/>
  <c r="I80" i="31"/>
  <c r="D36" i="31" s="1"/>
  <c r="N79" i="31"/>
  <c r="H79" i="31"/>
  <c r="D79" i="31"/>
  <c r="C79" i="31"/>
  <c r="N78" i="31"/>
  <c r="H78" i="31"/>
  <c r="D78" i="31"/>
  <c r="C78" i="31"/>
  <c r="N77" i="31"/>
  <c r="H77" i="31"/>
  <c r="D77" i="31"/>
  <c r="C77" i="31"/>
  <c r="N76" i="31"/>
  <c r="H76" i="31"/>
  <c r="D76" i="31"/>
  <c r="C76" i="31"/>
  <c r="N75" i="31"/>
  <c r="H75" i="31"/>
  <c r="D75" i="31"/>
  <c r="C75" i="31"/>
  <c r="N74" i="31"/>
  <c r="H74" i="31"/>
  <c r="D74" i="31"/>
  <c r="C74" i="31"/>
  <c r="N73" i="31"/>
  <c r="H73" i="31"/>
  <c r="C73" i="31"/>
  <c r="H40" i="31" s="1"/>
  <c r="N72" i="31"/>
  <c r="I72" i="31"/>
  <c r="H72" i="31"/>
  <c r="C72" i="31"/>
  <c r="H39" i="31" s="1"/>
  <c r="K69" i="31"/>
  <c r="D168" i="31" s="1"/>
  <c r="I69" i="31"/>
  <c r="N68" i="31"/>
  <c r="H68" i="31"/>
  <c r="D68" i="31"/>
  <c r="C68" i="31"/>
  <c r="N35" i="31" s="1"/>
  <c r="N67" i="31"/>
  <c r="H67" i="31"/>
  <c r="D67" i="31"/>
  <c r="C67" i="31"/>
  <c r="N34" i="31" s="1"/>
  <c r="N66" i="31"/>
  <c r="H66" i="31"/>
  <c r="D66" i="31"/>
  <c r="C66" i="31"/>
  <c r="N33" i="31" s="1"/>
  <c r="N65" i="31"/>
  <c r="H65" i="31"/>
  <c r="D65" i="31"/>
  <c r="C65" i="31"/>
  <c r="N32" i="31" s="1"/>
  <c r="N64" i="31"/>
  <c r="H64" i="31"/>
  <c r="D64" i="31"/>
  <c r="C64" i="31"/>
  <c r="N31" i="31" s="1"/>
  <c r="N63" i="31"/>
  <c r="H63" i="31"/>
  <c r="D63" i="31"/>
  <c r="C63" i="31"/>
  <c r="N30" i="31" s="1"/>
  <c r="C62" i="31"/>
  <c r="I61" i="31"/>
  <c r="H61" i="31"/>
  <c r="C61" i="31"/>
  <c r="N28" i="31" s="1"/>
  <c r="K58" i="31"/>
  <c r="D113" i="31" s="1"/>
  <c r="I58" i="31"/>
  <c r="H57" i="31"/>
  <c r="D57" i="31"/>
  <c r="C57" i="31"/>
  <c r="H56" i="31"/>
  <c r="D56" i="31"/>
  <c r="C56" i="31"/>
  <c r="H55" i="31"/>
  <c r="D55" i="31"/>
  <c r="C55" i="31"/>
  <c r="H54" i="31"/>
  <c r="D54" i="31"/>
  <c r="C54" i="31"/>
  <c r="H53" i="31"/>
  <c r="D53" i="31"/>
  <c r="C53" i="31"/>
  <c r="H52" i="31"/>
  <c r="D52" i="31"/>
  <c r="C52" i="31"/>
  <c r="N51" i="31"/>
  <c r="C51" i="31"/>
  <c r="H29" i="31" s="1"/>
  <c r="I50" i="31"/>
  <c r="C50" i="31"/>
  <c r="H28" i="31" s="1"/>
  <c r="K47" i="31"/>
  <c r="I47" i="31"/>
  <c r="D80" i="31" s="1"/>
  <c r="H46" i="31"/>
  <c r="D46" i="31"/>
  <c r="C46" i="31"/>
  <c r="H45" i="31"/>
  <c r="D45" i="31"/>
  <c r="C45" i="31"/>
  <c r="H44" i="31"/>
  <c r="D44" i="31"/>
  <c r="C44" i="31"/>
  <c r="H43" i="31"/>
  <c r="D43" i="31"/>
  <c r="C43" i="31"/>
  <c r="H42" i="31"/>
  <c r="D42" i="31"/>
  <c r="C42" i="31"/>
  <c r="H41" i="31"/>
  <c r="D41" i="31"/>
  <c r="C41" i="31"/>
  <c r="N40" i="31"/>
  <c r="C40" i="31"/>
  <c r="I39" i="31"/>
  <c r="C39" i="31"/>
  <c r="N17" i="31" s="1"/>
  <c r="K36" i="31"/>
  <c r="I36" i="31"/>
  <c r="H35" i="31"/>
  <c r="D35" i="31"/>
  <c r="C35" i="31"/>
  <c r="H34" i="31"/>
  <c r="D34" i="31"/>
  <c r="C34" i="31"/>
  <c r="H33" i="31"/>
  <c r="D33" i="31"/>
  <c r="C33" i="31"/>
  <c r="H32" i="31"/>
  <c r="D32" i="31"/>
  <c r="C32" i="31"/>
  <c r="H31" i="31"/>
  <c r="D31" i="31"/>
  <c r="C31" i="31"/>
  <c r="H30" i="31"/>
  <c r="D30" i="31"/>
  <c r="C30" i="31"/>
  <c r="N29" i="31"/>
  <c r="C29" i="31"/>
  <c r="H18" i="31" s="1"/>
  <c r="I28" i="31"/>
  <c r="C28" i="31"/>
  <c r="H17" i="31" s="1"/>
  <c r="K25" i="31"/>
  <c r="I25" i="31"/>
  <c r="D135" i="31" s="1"/>
  <c r="N24" i="31"/>
  <c r="H24" i="31"/>
  <c r="D24" i="31"/>
  <c r="C24" i="31"/>
  <c r="N13" i="31" s="1"/>
  <c r="N23" i="31"/>
  <c r="H23" i="31"/>
  <c r="D23" i="31"/>
  <c r="C23" i="31"/>
  <c r="N22" i="31"/>
  <c r="H22" i="31"/>
  <c r="D22" i="31"/>
  <c r="C22" i="31"/>
  <c r="N21" i="31"/>
  <c r="H21" i="31"/>
  <c r="D21" i="31"/>
  <c r="C21" i="31"/>
  <c r="N20" i="31"/>
  <c r="H20" i="31"/>
  <c r="D20" i="31"/>
  <c r="C20" i="31"/>
  <c r="N9" i="31" s="1"/>
  <c r="N19" i="31"/>
  <c r="H19" i="31"/>
  <c r="D19" i="31"/>
  <c r="C19" i="31"/>
  <c r="N18" i="31"/>
  <c r="C18" i="31"/>
  <c r="N7" i="31" s="1"/>
  <c r="I17" i="31"/>
  <c r="C17" i="31"/>
  <c r="N6" i="31" s="1"/>
  <c r="K14" i="31"/>
  <c r="D25" i="31" s="1"/>
  <c r="I14" i="31"/>
  <c r="D14" i="31" s="1"/>
  <c r="D13" i="31"/>
  <c r="C13" i="31"/>
  <c r="H13" i="31" s="1"/>
  <c r="N12" i="31"/>
  <c r="D12" i="31"/>
  <c r="C12" i="31"/>
  <c r="H12" i="31" s="1"/>
  <c r="N11" i="31"/>
  <c r="D11" i="31"/>
  <c r="C11" i="31"/>
  <c r="H11" i="31" s="1"/>
  <c r="N10" i="31"/>
  <c r="D10" i="31"/>
  <c r="C10" i="31"/>
  <c r="H10" i="31" s="1"/>
  <c r="D9" i="31"/>
  <c r="C9" i="31"/>
  <c r="H9" i="31" s="1"/>
  <c r="N8" i="31"/>
  <c r="D8" i="31"/>
  <c r="C8" i="31"/>
  <c r="H8" i="31" s="1"/>
  <c r="C7" i="31"/>
  <c r="H7" i="31" s="1"/>
  <c r="I6" i="31"/>
  <c r="H6" i="31"/>
  <c r="A6" i="31"/>
  <c r="D134" i="30"/>
  <c r="C134" i="30"/>
  <c r="D133" i="30"/>
  <c r="C133" i="30"/>
  <c r="D132" i="30"/>
  <c r="C132" i="30"/>
  <c r="D131" i="30"/>
  <c r="C131" i="30"/>
  <c r="D130" i="30"/>
  <c r="C130" i="30"/>
  <c r="D129" i="30"/>
  <c r="C129" i="30"/>
  <c r="C128" i="30"/>
  <c r="C127" i="30"/>
  <c r="N61" i="30" s="1"/>
  <c r="D123" i="30"/>
  <c r="C123" i="30"/>
  <c r="H68" i="30" s="1"/>
  <c r="D122" i="30"/>
  <c r="C122" i="30"/>
  <c r="H67" i="30" s="1"/>
  <c r="D121" i="30"/>
  <c r="C121" i="30"/>
  <c r="H66" i="30" s="1"/>
  <c r="D120" i="30"/>
  <c r="C120" i="30"/>
  <c r="H65" i="30" s="1"/>
  <c r="D119" i="30"/>
  <c r="C119" i="30"/>
  <c r="H64" i="30" s="1"/>
  <c r="D118" i="30"/>
  <c r="C118" i="30"/>
  <c r="H63" i="30" s="1"/>
  <c r="C117" i="30"/>
  <c r="H62" i="30" s="1"/>
  <c r="C116" i="30"/>
  <c r="H61" i="30" s="1"/>
  <c r="A116" i="30"/>
  <c r="K113" i="30"/>
  <c r="I113" i="30"/>
  <c r="N112" i="30"/>
  <c r="H112" i="30"/>
  <c r="D112" i="30"/>
  <c r="C112" i="30"/>
  <c r="N111" i="30"/>
  <c r="H111" i="30"/>
  <c r="D111" i="30"/>
  <c r="C111" i="30"/>
  <c r="N110" i="30"/>
  <c r="H110" i="30"/>
  <c r="D110" i="30"/>
  <c r="C110" i="30"/>
  <c r="N109" i="30"/>
  <c r="H109" i="30"/>
  <c r="D109" i="30"/>
  <c r="C109" i="30"/>
  <c r="N108" i="30"/>
  <c r="H108" i="30"/>
  <c r="D108" i="30"/>
  <c r="C108" i="30"/>
  <c r="N107" i="30"/>
  <c r="H107" i="30"/>
  <c r="D107" i="30"/>
  <c r="C107" i="30"/>
  <c r="N106" i="30"/>
  <c r="H106" i="30"/>
  <c r="C106" i="30"/>
  <c r="N51" i="30" s="1"/>
  <c r="N105" i="30"/>
  <c r="I105" i="30"/>
  <c r="H105" i="30"/>
  <c r="C105" i="30"/>
  <c r="N50" i="30" s="1"/>
  <c r="K102" i="30"/>
  <c r="I102" i="30"/>
  <c r="N101" i="30"/>
  <c r="H101" i="30"/>
  <c r="D101" i="30"/>
  <c r="C101" i="30"/>
  <c r="N100" i="30"/>
  <c r="H100" i="30"/>
  <c r="D100" i="30"/>
  <c r="C100" i="30"/>
  <c r="N99" i="30"/>
  <c r="H99" i="30"/>
  <c r="D99" i="30"/>
  <c r="C99" i="30"/>
  <c r="N98" i="30"/>
  <c r="H98" i="30"/>
  <c r="D98" i="30"/>
  <c r="C98" i="30"/>
  <c r="N97" i="30"/>
  <c r="H97" i="30"/>
  <c r="D97" i="30"/>
  <c r="C97" i="30"/>
  <c r="N96" i="30"/>
  <c r="H96" i="30"/>
  <c r="D96" i="30"/>
  <c r="C96" i="30"/>
  <c r="N95" i="30"/>
  <c r="H95" i="30"/>
  <c r="C95" i="30"/>
  <c r="H51" i="30" s="1"/>
  <c r="N94" i="30"/>
  <c r="I94" i="30"/>
  <c r="H94" i="30"/>
  <c r="C94" i="30"/>
  <c r="H50" i="30" s="1"/>
  <c r="K91" i="30"/>
  <c r="I91" i="30"/>
  <c r="D36" i="30" s="1"/>
  <c r="N90" i="30"/>
  <c r="H90" i="30"/>
  <c r="D90" i="30"/>
  <c r="C90" i="30"/>
  <c r="N89" i="30"/>
  <c r="H89" i="30"/>
  <c r="D89" i="30"/>
  <c r="C89" i="30"/>
  <c r="N88" i="30"/>
  <c r="H88" i="30"/>
  <c r="D88" i="30"/>
  <c r="C88" i="30"/>
  <c r="N87" i="30"/>
  <c r="H87" i="30"/>
  <c r="D87" i="30"/>
  <c r="C87" i="30"/>
  <c r="N86" i="30"/>
  <c r="H86" i="30"/>
  <c r="D86" i="30"/>
  <c r="C86" i="30"/>
  <c r="N85" i="30"/>
  <c r="H85" i="30"/>
  <c r="D85" i="30"/>
  <c r="C85" i="30"/>
  <c r="N84" i="30"/>
  <c r="H84" i="30"/>
  <c r="C84" i="30"/>
  <c r="N40" i="30" s="1"/>
  <c r="N83" i="30"/>
  <c r="I83" i="30"/>
  <c r="H83" i="30"/>
  <c r="C83" i="30"/>
  <c r="N39" i="30" s="1"/>
  <c r="K80" i="30"/>
  <c r="I80" i="30"/>
  <c r="D157" i="30" s="1"/>
  <c r="N79" i="30"/>
  <c r="H79" i="30"/>
  <c r="D79" i="30"/>
  <c r="C79" i="30"/>
  <c r="N78" i="30"/>
  <c r="H78" i="30"/>
  <c r="D78" i="30"/>
  <c r="C78" i="30"/>
  <c r="N77" i="30"/>
  <c r="H77" i="30"/>
  <c r="D77" i="30"/>
  <c r="C77" i="30"/>
  <c r="N76" i="30"/>
  <c r="H76" i="30"/>
  <c r="D76" i="30"/>
  <c r="C76" i="30"/>
  <c r="N75" i="30"/>
  <c r="H75" i="30"/>
  <c r="D75" i="30"/>
  <c r="C75" i="30"/>
  <c r="N74" i="30"/>
  <c r="H74" i="30"/>
  <c r="D74" i="30"/>
  <c r="C74" i="30"/>
  <c r="N73" i="30"/>
  <c r="H73" i="30"/>
  <c r="C73" i="30"/>
  <c r="H40" i="30" s="1"/>
  <c r="N72" i="30"/>
  <c r="I72" i="30"/>
  <c r="H72" i="30"/>
  <c r="C72" i="30"/>
  <c r="H39" i="30" s="1"/>
  <c r="K69" i="30"/>
  <c r="D146" i="30" s="1"/>
  <c r="I69" i="30"/>
  <c r="N68" i="30"/>
  <c r="D68" i="30"/>
  <c r="C68" i="30"/>
  <c r="N67" i="30"/>
  <c r="D67" i="30"/>
  <c r="C67" i="30"/>
  <c r="N66" i="30"/>
  <c r="D66" i="30"/>
  <c r="C66" i="30"/>
  <c r="N65" i="30"/>
  <c r="D65" i="30"/>
  <c r="C65" i="30"/>
  <c r="N64" i="30"/>
  <c r="D64" i="30"/>
  <c r="C64" i="30"/>
  <c r="N63" i="30"/>
  <c r="D63" i="30"/>
  <c r="C63" i="30"/>
  <c r="N62" i="30"/>
  <c r="C62" i="30"/>
  <c r="I61" i="30"/>
  <c r="C61" i="30"/>
  <c r="N28" i="30" s="1"/>
  <c r="K58" i="30"/>
  <c r="I58" i="30"/>
  <c r="N57" i="30"/>
  <c r="H57" i="30"/>
  <c r="D57" i="30"/>
  <c r="C57" i="30"/>
  <c r="N56" i="30"/>
  <c r="H56" i="30"/>
  <c r="D56" i="30"/>
  <c r="C56" i="30"/>
  <c r="N55" i="30"/>
  <c r="H55" i="30"/>
  <c r="D55" i="30"/>
  <c r="C55" i="30"/>
  <c r="N54" i="30"/>
  <c r="H54" i="30"/>
  <c r="D54" i="30"/>
  <c r="C54" i="30"/>
  <c r="N53" i="30"/>
  <c r="H53" i="30"/>
  <c r="D53" i="30"/>
  <c r="C53" i="30"/>
  <c r="N52" i="30"/>
  <c r="H52" i="30"/>
  <c r="D52" i="30"/>
  <c r="C52" i="30"/>
  <c r="C51" i="30"/>
  <c r="H29" i="30" s="1"/>
  <c r="I50" i="30"/>
  <c r="C50" i="30"/>
  <c r="H28" i="30" s="1"/>
  <c r="K47" i="30"/>
  <c r="I47" i="30"/>
  <c r="D80" i="30" s="1"/>
  <c r="N46" i="30"/>
  <c r="H46" i="30"/>
  <c r="D46" i="30"/>
  <c r="C46" i="30"/>
  <c r="N24" i="30" s="1"/>
  <c r="N45" i="30"/>
  <c r="H45" i="30"/>
  <c r="D45" i="30"/>
  <c r="C45" i="30"/>
  <c r="N23" i="30" s="1"/>
  <c r="N44" i="30"/>
  <c r="H44" i="30"/>
  <c r="D44" i="30"/>
  <c r="C44" i="30"/>
  <c r="N22" i="30" s="1"/>
  <c r="N43" i="30"/>
  <c r="H43" i="30"/>
  <c r="D43" i="30"/>
  <c r="C43" i="30"/>
  <c r="N21" i="30" s="1"/>
  <c r="N42" i="30"/>
  <c r="H42" i="30"/>
  <c r="D42" i="30"/>
  <c r="C42" i="30"/>
  <c r="N20" i="30" s="1"/>
  <c r="N41" i="30"/>
  <c r="H41" i="30"/>
  <c r="D41" i="30"/>
  <c r="C41" i="30"/>
  <c r="N19" i="30" s="1"/>
  <c r="C40" i="30"/>
  <c r="N18" i="30" s="1"/>
  <c r="I39" i="30"/>
  <c r="C39" i="30"/>
  <c r="N17" i="30" s="1"/>
  <c r="K36" i="30"/>
  <c r="D135" i="30" s="1"/>
  <c r="I36" i="30"/>
  <c r="N35" i="30"/>
  <c r="H35" i="30"/>
  <c r="D35" i="30"/>
  <c r="C35" i="30"/>
  <c r="N34" i="30"/>
  <c r="H34" i="30"/>
  <c r="D34" i="30"/>
  <c r="C34" i="30"/>
  <c r="N33" i="30"/>
  <c r="H33" i="30"/>
  <c r="D33" i="30"/>
  <c r="C33" i="30"/>
  <c r="N32" i="30"/>
  <c r="H32" i="30"/>
  <c r="D32" i="30"/>
  <c r="C32" i="30"/>
  <c r="N31" i="30"/>
  <c r="H31" i="30"/>
  <c r="D31" i="30"/>
  <c r="C31" i="30"/>
  <c r="N30" i="30"/>
  <c r="H30" i="30"/>
  <c r="D30" i="30"/>
  <c r="C30" i="30"/>
  <c r="N29" i="30"/>
  <c r="C29" i="30"/>
  <c r="H18" i="30" s="1"/>
  <c r="I28" i="30"/>
  <c r="C28" i="30"/>
  <c r="H17" i="30" s="1"/>
  <c r="K25" i="30"/>
  <c r="I25" i="30"/>
  <c r="H24" i="30"/>
  <c r="D24" i="30"/>
  <c r="C24" i="30"/>
  <c r="N13" i="30" s="1"/>
  <c r="H23" i="30"/>
  <c r="D23" i="30"/>
  <c r="C23" i="30"/>
  <c r="N12" i="30" s="1"/>
  <c r="H22" i="30"/>
  <c r="D22" i="30"/>
  <c r="C22" i="30"/>
  <c r="N11" i="30" s="1"/>
  <c r="H21" i="30"/>
  <c r="D21" i="30"/>
  <c r="C21" i="30"/>
  <c r="N10" i="30" s="1"/>
  <c r="H20" i="30"/>
  <c r="D20" i="30"/>
  <c r="C20" i="30"/>
  <c r="N9" i="30" s="1"/>
  <c r="H19" i="30"/>
  <c r="D19" i="30"/>
  <c r="C19" i="30"/>
  <c r="N8" i="30" s="1"/>
  <c r="C18" i="30"/>
  <c r="N7" i="30" s="1"/>
  <c r="I17" i="30"/>
  <c r="C17" i="30"/>
  <c r="N6" i="30" s="1"/>
  <c r="K14" i="30"/>
  <c r="D25" i="30" s="1"/>
  <c r="I14" i="30"/>
  <c r="D14" i="30" s="1"/>
  <c r="D13" i="30"/>
  <c r="C13" i="30"/>
  <c r="H13" i="30" s="1"/>
  <c r="D12" i="30"/>
  <c r="C12" i="30"/>
  <c r="H12" i="30" s="1"/>
  <c r="D11" i="30"/>
  <c r="C11" i="30"/>
  <c r="H11" i="30" s="1"/>
  <c r="D10" i="30"/>
  <c r="C10" i="30"/>
  <c r="H10" i="30" s="1"/>
  <c r="D9" i="30"/>
  <c r="C9" i="30"/>
  <c r="H9" i="30" s="1"/>
  <c r="D8" i="30"/>
  <c r="C8" i="30"/>
  <c r="H8" i="30" s="1"/>
  <c r="C7" i="30"/>
  <c r="H7" i="30" s="1"/>
  <c r="I6" i="30"/>
  <c r="H6" i="30"/>
  <c r="A6" i="30"/>
  <c r="D134" i="29"/>
  <c r="C134" i="29"/>
  <c r="D133" i="29"/>
  <c r="C133" i="29"/>
  <c r="D132" i="29"/>
  <c r="C132" i="29"/>
  <c r="D131" i="29"/>
  <c r="C131" i="29"/>
  <c r="D130" i="29"/>
  <c r="C130" i="29"/>
  <c r="D129" i="29"/>
  <c r="C129" i="29"/>
  <c r="C128" i="29"/>
  <c r="C127" i="29"/>
  <c r="N61" i="29" s="1"/>
  <c r="D123" i="29"/>
  <c r="C123" i="29"/>
  <c r="H68" i="29" s="1"/>
  <c r="D122" i="29"/>
  <c r="C122" i="29"/>
  <c r="H67" i="29" s="1"/>
  <c r="D121" i="29"/>
  <c r="C121" i="29"/>
  <c r="H66" i="29" s="1"/>
  <c r="D120" i="29"/>
  <c r="C120" i="29"/>
  <c r="H65" i="29" s="1"/>
  <c r="D119" i="29"/>
  <c r="C119" i="29"/>
  <c r="H64" i="29" s="1"/>
  <c r="D118" i="29"/>
  <c r="C118" i="29"/>
  <c r="H63" i="29" s="1"/>
  <c r="C117" i="29"/>
  <c r="H62" i="29" s="1"/>
  <c r="C116" i="29"/>
  <c r="H61" i="29" s="1"/>
  <c r="A116" i="29"/>
  <c r="K113" i="29"/>
  <c r="I113" i="29"/>
  <c r="N112" i="29"/>
  <c r="H112" i="29"/>
  <c r="D112" i="29"/>
  <c r="C112" i="29"/>
  <c r="N111" i="29"/>
  <c r="H111" i="29"/>
  <c r="D111" i="29"/>
  <c r="C111" i="29"/>
  <c r="N110" i="29"/>
  <c r="H110" i="29"/>
  <c r="D110" i="29"/>
  <c r="C110" i="29"/>
  <c r="N109" i="29"/>
  <c r="H109" i="29"/>
  <c r="D109" i="29"/>
  <c r="C109" i="29"/>
  <c r="N108" i="29"/>
  <c r="H108" i="29"/>
  <c r="D108" i="29"/>
  <c r="C108" i="29"/>
  <c r="N107" i="29"/>
  <c r="H107" i="29"/>
  <c r="D107" i="29"/>
  <c r="C107" i="29"/>
  <c r="N106" i="29"/>
  <c r="H106" i="29"/>
  <c r="C106" i="29"/>
  <c r="N51" i="29" s="1"/>
  <c r="N105" i="29"/>
  <c r="I105" i="29"/>
  <c r="H105" i="29"/>
  <c r="C105" i="29"/>
  <c r="N50" i="29" s="1"/>
  <c r="K102" i="29"/>
  <c r="I102" i="29"/>
  <c r="N101" i="29"/>
  <c r="H101" i="29"/>
  <c r="D101" i="29"/>
  <c r="C101" i="29"/>
  <c r="H57" i="29" s="1"/>
  <c r="N100" i="29"/>
  <c r="H100" i="29"/>
  <c r="D100" i="29"/>
  <c r="C100" i="29"/>
  <c r="H56" i="29" s="1"/>
  <c r="N99" i="29"/>
  <c r="H99" i="29"/>
  <c r="D99" i="29"/>
  <c r="C99" i="29"/>
  <c r="H55" i="29" s="1"/>
  <c r="N98" i="29"/>
  <c r="H98" i="29"/>
  <c r="D98" i="29"/>
  <c r="C98" i="29"/>
  <c r="H54" i="29" s="1"/>
  <c r="N97" i="29"/>
  <c r="H97" i="29"/>
  <c r="D97" i="29"/>
  <c r="C97" i="29"/>
  <c r="H53" i="29" s="1"/>
  <c r="N96" i="29"/>
  <c r="H96" i="29"/>
  <c r="D96" i="29"/>
  <c r="C96" i="29"/>
  <c r="H52" i="29" s="1"/>
  <c r="N95" i="29"/>
  <c r="H95" i="29"/>
  <c r="C95" i="29"/>
  <c r="H51" i="29" s="1"/>
  <c r="N94" i="29"/>
  <c r="I94" i="29"/>
  <c r="H94" i="29"/>
  <c r="C94" i="29"/>
  <c r="H50" i="29" s="1"/>
  <c r="K91" i="29"/>
  <c r="D157" i="29" s="1"/>
  <c r="I91" i="29"/>
  <c r="D146" i="29" s="1"/>
  <c r="N90" i="29"/>
  <c r="H90" i="29"/>
  <c r="D90" i="29"/>
  <c r="C90" i="29"/>
  <c r="N89" i="29"/>
  <c r="H89" i="29"/>
  <c r="D89" i="29"/>
  <c r="C89" i="29"/>
  <c r="N88" i="29"/>
  <c r="H88" i="29"/>
  <c r="D88" i="29"/>
  <c r="C88" i="29"/>
  <c r="N87" i="29"/>
  <c r="H87" i="29"/>
  <c r="D87" i="29"/>
  <c r="C87" i="29"/>
  <c r="N86" i="29"/>
  <c r="H86" i="29"/>
  <c r="D86" i="29"/>
  <c r="C86" i="29"/>
  <c r="N85" i="29"/>
  <c r="H85" i="29"/>
  <c r="D85" i="29"/>
  <c r="C85" i="29"/>
  <c r="N84" i="29"/>
  <c r="H84" i="29"/>
  <c r="C84" i="29"/>
  <c r="N40" i="29" s="1"/>
  <c r="N83" i="29"/>
  <c r="I83" i="29"/>
  <c r="H83" i="29"/>
  <c r="C83" i="29"/>
  <c r="N39" i="29" s="1"/>
  <c r="K80" i="29"/>
  <c r="D36" i="29" s="1"/>
  <c r="I80" i="29"/>
  <c r="D47" i="29" s="1"/>
  <c r="N79" i="29"/>
  <c r="H79" i="29"/>
  <c r="D79" i="29"/>
  <c r="C79" i="29"/>
  <c r="N78" i="29"/>
  <c r="H78" i="29"/>
  <c r="D78" i="29"/>
  <c r="C78" i="29"/>
  <c r="N77" i="29"/>
  <c r="H77" i="29"/>
  <c r="D77" i="29"/>
  <c r="C77" i="29"/>
  <c r="N76" i="29"/>
  <c r="H76" i="29"/>
  <c r="D76" i="29"/>
  <c r="C76" i="29"/>
  <c r="N75" i="29"/>
  <c r="H75" i="29"/>
  <c r="D75" i="29"/>
  <c r="C75" i="29"/>
  <c r="N74" i="29"/>
  <c r="H74" i="29"/>
  <c r="D74" i="29"/>
  <c r="C74" i="29"/>
  <c r="N73" i="29"/>
  <c r="H73" i="29"/>
  <c r="C73" i="29"/>
  <c r="H40" i="29" s="1"/>
  <c r="N72" i="29"/>
  <c r="I72" i="29"/>
  <c r="H72" i="29"/>
  <c r="C72" i="29"/>
  <c r="H39" i="29" s="1"/>
  <c r="K69" i="29"/>
  <c r="I69" i="29"/>
  <c r="N68" i="29"/>
  <c r="D68" i="29"/>
  <c r="C68" i="29"/>
  <c r="N67" i="29"/>
  <c r="D67" i="29"/>
  <c r="C67" i="29"/>
  <c r="N66" i="29"/>
  <c r="D66" i="29"/>
  <c r="C66" i="29"/>
  <c r="N65" i="29"/>
  <c r="D65" i="29"/>
  <c r="C65" i="29"/>
  <c r="N64" i="29"/>
  <c r="D64" i="29"/>
  <c r="C64" i="29"/>
  <c r="N63" i="29"/>
  <c r="D63" i="29"/>
  <c r="C63" i="29"/>
  <c r="N62" i="29"/>
  <c r="C62" i="29"/>
  <c r="I61" i="29"/>
  <c r="C61" i="29"/>
  <c r="N28" i="29" s="1"/>
  <c r="K58" i="29"/>
  <c r="D113" i="29" s="1"/>
  <c r="I58" i="29"/>
  <c r="N57" i="29"/>
  <c r="D57" i="29"/>
  <c r="C57" i="29"/>
  <c r="N56" i="29"/>
  <c r="D56" i="29"/>
  <c r="C56" i="29"/>
  <c r="N55" i="29"/>
  <c r="D55" i="29"/>
  <c r="C55" i="29"/>
  <c r="N54" i="29"/>
  <c r="D54" i="29"/>
  <c r="C54" i="29"/>
  <c r="N53" i="29"/>
  <c r="D53" i="29"/>
  <c r="C53" i="29"/>
  <c r="N52" i="29"/>
  <c r="D52" i="29"/>
  <c r="C52" i="29"/>
  <c r="C51" i="29"/>
  <c r="H29" i="29" s="1"/>
  <c r="I50" i="29"/>
  <c r="C50" i="29"/>
  <c r="H28" i="29" s="1"/>
  <c r="K47" i="29"/>
  <c r="I47" i="29"/>
  <c r="N46" i="29"/>
  <c r="H46" i="29"/>
  <c r="D46" i="29"/>
  <c r="C46" i="29"/>
  <c r="N24" i="29" s="1"/>
  <c r="N45" i="29"/>
  <c r="H45" i="29"/>
  <c r="D45" i="29"/>
  <c r="C45" i="29"/>
  <c r="N23" i="29" s="1"/>
  <c r="N44" i="29"/>
  <c r="H44" i="29"/>
  <c r="D44" i="29"/>
  <c r="C44" i="29"/>
  <c r="N22" i="29" s="1"/>
  <c r="N43" i="29"/>
  <c r="H43" i="29"/>
  <c r="D43" i="29"/>
  <c r="C43" i="29"/>
  <c r="N21" i="29" s="1"/>
  <c r="N42" i="29"/>
  <c r="H42" i="29"/>
  <c r="D42" i="29"/>
  <c r="C42" i="29"/>
  <c r="N20" i="29" s="1"/>
  <c r="H41" i="29"/>
  <c r="D41" i="29"/>
  <c r="C41" i="29"/>
  <c r="N19" i="29" s="1"/>
  <c r="C40" i="29"/>
  <c r="N18" i="29" s="1"/>
  <c r="I39" i="29"/>
  <c r="C39" i="29"/>
  <c r="N17" i="29" s="1"/>
  <c r="K36" i="29"/>
  <c r="D168" i="29" s="1"/>
  <c r="I36" i="29"/>
  <c r="N35" i="29"/>
  <c r="H35" i="29"/>
  <c r="D35" i="29"/>
  <c r="C35" i="29"/>
  <c r="H24" i="29" s="1"/>
  <c r="N34" i="29"/>
  <c r="H34" i="29"/>
  <c r="D34" i="29"/>
  <c r="C34" i="29"/>
  <c r="N33" i="29"/>
  <c r="H33" i="29"/>
  <c r="D33" i="29"/>
  <c r="C33" i="29"/>
  <c r="H22" i="29" s="1"/>
  <c r="N32" i="29"/>
  <c r="H32" i="29"/>
  <c r="D32" i="29"/>
  <c r="C32" i="29"/>
  <c r="N31" i="29"/>
  <c r="H31" i="29"/>
  <c r="D31" i="29"/>
  <c r="C31" i="29"/>
  <c r="H20" i="29" s="1"/>
  <c r="N30" i="29"/>
  <c r="H30" i="29"/>
  <c r="D30" i="29"/>
  <c r="C30" i="29"/>
  <c r="N29" i="29"/>
  <c r="C29" i="29"/>
  <c r="H18" i="29" s="1"/>
  <c r="I28" i="29"/>
  <c r="C28" i="29"/>
  <c r="H17" i="29" s="1"/>
  <c r="K25" i="29"/>
  <c r="I25" i="29"/>
  <c r="D24" i="29"/>
  <c r="C24" i="29"/>
  <c r="N13" i="29" s="1"/>
  <c r="H23" i="29"/>
  <c r="D23" i="29"/>
  <c r="C23" i="29"/>
  <c r="N12" i="29" s="1"/>
  <c r="D22" i="29"/>
  <c r="C22" i="29"/>
  <c r="N11" i="29" s="1"/>
  <c r="H21" i="29"/>
  <c r="D21" i="29"/>
  <c r="C21" i="29"/>
  <c r="D20" i="29"/>
  <c r="C20" i="29"/>
  <c r="N9" i="29" s="1"/>
  <c r="H19" i="29"/>
  <c r="D19" i="29"/>
  <c r="C19" i="29"/>
  <c r="N8" i="29" s="1"/>
  <c r="C18" i="29"/>
  <c r="N7" i="29" s="1"/>
  <c r="I17" i="29"/>
  <c r="C17" i="29"/>
  <c r="N6" i="29" s="1"/>
  <c r="K14" i="29"/>
  <c r="I14" i="29"/>
  <c r="D13" i="29"/>
  <c r="C13" i="29"/>
  <c r="H13" i="29" s="1"/>
  <c r="D12" i="29"/>
  <c r="C12" i="29"/>
  <c r="H12" i="29" s="1"/>
  <c r="D11" i="29"/>
  <c r="C11" i="29"/>
  <c r="H11" i="29" s="1"/>
  <c r="N10" i="29"/>
  <c r="D10" i="29"/>
  <c r="C10" i="29"/>
  <c r="H10" i="29" s="1"/>
  <c r="D9" i="29"/>
  <c r="C9" i="29"/>
  <c r="H9" i="29" s="1"/>
  <c r="D8" i="29"/>
  <c r="C8" i="29"/>
  <c r="H8" i="29" s="1"/>
  <c r="C7" i="29"/>
  <c r="H7" i="29" s="1"/>
  <c r="I6" i="29"/>
  <c r="H6" i="29"/>
  <c r="A6" i="29"/>
  <c r="D134" i="28"/>
  <c r="C134" i="28"/>
  <c r="N68" i="28" s="1"/>
  <c r="D133" i="28"/>
  <c r="C133" i="28"/>
  <c r="N67" i="28" s="1"/>
  <c r="D132" i="28"/>
  <c r="C132" i="28"/>
  <c r="N66" i="28" s="1"/>
  <c r="D131" i="28"/>
  <c r="C131" i="28"/>
  <c r="N65" i="28" s="1"/>
  <c r="D130" i="28"/>
  <c r="C130" i="28"/>
  <c r="N64" i="28" s="1"/>
  <c r="D129" i="28"/>
  <c r="C129" i="28"/>
  <c r="N63" i="28" s="1"/>
  <c r="C128" i="28"/>
  <c r="N62" i="28" s="1"/>
  <c r="C127" i="28"/>
  <c r="N61" i="28" s="1"/>
  <c r="D123" i="28"/>
  <c r="C123" i="28"/>
  <c r="D122" i="28"/>
  <c r="C122" i="28"/>
  <c r="D121" i="28"/>
  <c r="C121" i="28"/>
  <c r="D120" i="28"/>
  <c r="C120" i="28"/>
  <c r="D119" i="28"/>
  <c r="C119" i="28"/>
  <c r="D118" i="28"/>
  <c r="C118" i="28"/>
  <c r="C117" i="28"/>
  <c r="H62" i="28" s="1"/>
  <c r="C116" i="28"/>
  <c r="A116" i="28"/>
  <c r="K113" i="28"/>
  <c r="I113" i="28"/>
  <c r="N112" i="28"/>
  <c r="H112" i="28"/>
  <c r="D112" i="28"/>
  <c r="C112" i="28"/>
  <c r="N57" i="28" s="1"/>
  <c r="N111" i="28"/>
  <c r="H111" i="28"/>
  <c r="D111" i="28"/>
  <c r="C111" i="28"/>
  <c r="N56" i="28" s="1"/>
  <c r="N110" i="28"/>
  <c r="H110" i="28"/>
  <c r="D110" i="28"/>
  <c r="C110" i="28"/>
  <c r="N55" i="28" s="1"/>
  <c r="N109" i="28"/>
  <c r="H109" i="28"/>
  <c r="D109" i="28"/>
  <c r="C109" i="28"/>
  <c r="N54" i="28" s="1"/>
  <c r="N108" i="28"/>
  <c r="H108" i="28"/>
  <c r="D108" i="28"/>
  <c r="C108" i="28"/>
  <c r="N53" i="28" s="1"/>
  <c r="N107" i="28"/>
  <c r="H107" i="28"/>
  <c r="D107" i="28"/>
  <c r="C107" i="28"/>
  <c r="N52" i="28" s="1"/>
  <c r="N106" i="28"/>
  <c r="H106" i="28"/>
  <c r="C106" i="28"/>
  <c r="N105" i="28"/>
  <c r="I105" i="28"/>
  <c r="H105" i="28"/>
  <c r="C105" i="28"/>
  <c r="K102" i="28"/>
  <c r="I102" i="28"/>
  <c r="N101" i="28"/>
  <c r="H101" i="28"/>
  <c r="D101" i="28"/>
  <c r="C101" i="28"/>
  <c r="N100" i="28"/>
  <c r="H100" i="28"/>
  <c r="D100" i="28"/>
  <c r="C100" i="28"/>
  <c r="N99" i="28"/>
  <c r="H99" i="28"/>
  <c r="D99" i="28"/>
  <c r="C99" i="28"/>
  <c r="H55" i="28" s="1"/>
  <c r="N98" i="28"/>
  <c r="H98" i="28"/>
  <c r="D98" i="28"/>
  <c r="C98" i="28"/>
  <c r="H54" i="28" s="1"/>
  <c r="N97" i="28"/>
  <c r="H97" i="28"/>
  <c r="D97" i="28"/>
  <c r="C97" i="28"/>
  <c r="N96" i="28"/>
  <c r="H96" i="28"/>
  <c r="D96" i="28"/>
  <c r="C96" i="28"/>
  <c r="H52" i="28" s="1"/>
  <c r="N95" i="28"/>
  <c r="H95" i="28"/>
  <c r="C95" i="28"/>
  <c r="N94" i="28"/>
  <c r="I94" i="28"/>
  <c r="H94" i="28"/>
  <c r="C94" i="28"/>
  <c r="K91" i="28"/>
  <c r="D179" i="28" s="1"/>
  <c r="I91" i="28"/>
  <c r="D36" i="28" s="1"/>
  <c r="N90" i="28"/>
  <c r="H90" i="28"/>
  <c r="D90" i="28"/>
  <c r="C90" i="28"/>
  <c r="N46" i="28" s="1"/>
  <c r="N89" i="28"/>
  <c r="H89" i="28"/>
  <c r="D89" i="28"/>
  <c r="C89" i="28"/>
  <c r="N45" i="28" s="1"/>
  <c r="N88" i="28"/>
  <c r="H88" i="28"/>
  <c r="D88" i="28"/>
  <c r="C88" i="28"/>
  <c r="N44" i="28" s="1"/>
  <c r="N87" i="28"/>
  <c r="H87" i="28"/>
  <c r="D87" i="28"/>
  <c r="C87" i="28"/>
  <c r="N43" i="28" s="1"/>
  <c r="N86" i="28"/>
  <c r="H86" i="28"/>
  <c r="D86" i="28"/>
  <c r="C86" i="28"/>
  <c r="N42" i="28" s="1"/>
  <c r="N85" i="28"/>
  <c r="H85" i="28"/>
  <c r="D85" i="28"/>
  <c r="C85" i="28"/>
  <c r="N41" i="28" s="1"/>
  <c r="N84" i="28"/>
  <c r="H84" i="28"/>
  <c r="C84" i="28"/>
  <c r="N40" i="28" s="1"/>
  <c r="N83" i="28"/>
  <c r="I83" i="28"/>
  <c r="H83" i="28"/>
  <c r="C83" i="28"/>
  <c r="N39" i="28" s="1"/>
  <c r="K80" i="28"/>
  <c r="D157" i="28" s="1"/>
  <c r="I80" i="28"/>
  <c r="N79" i="28"/>
  <c r="H79" i="28"/>
  <c r="D79" i="28"/>
  <c r="C79" i="28"/>
  <c r="N78" i="28"/>
  <c r="H78" i="28"/>
  <c r="D78" i="28"/>
  <c r="C78" i="28"/>
  <c r="N77" i="28"/>
  <c r="H77" i="28"/>
  <c r="D77" i="28"/>
  <c r="C77" i="28"/>
  <c r="N76" i="28"/>
  <c r="H76" i="28"/>
  <c r="D76" i="28"/>
  <c r="C76" i="28"/>
  <c r="N75" i="28"/>
  <c r="H75" i="28"/>
  <c r="D75" i="28"/>
  <c r="C75" i="28"/>
  <c r="N74" i="28"/>
  <c r="H74" i="28"/>
  <c r="D74" i="28"/>
  <c r="C74" i="28"/>
  <c r="N73" i="28"/>
  <c r="H73" i="28"/>
  <c r="C73" i="28"/>
  <c r="N72" i="28"/>
  <c r="I72" i="28"/>
  <c r="H72" i="28"/>
  <c r="C72" i="28"/>
  <c r="K69" i="28"/>
  <c r="I69" i="28"/>
  <c r="D25" i="28" s="1"/>
  <c r="H68" i="28"/>
  <c r="D68" i="28"/>
  <c r="C68" i="28"/>
  <c r="N35" i="28" s="1"/>
  <c r="H67" i="28"/>
  <c r="D67" i="28"/>
  <c r="C67" i="28"/>
  <c r="N34" i="28" s="1"/>
  <c r="H66" i="28"/>
  <c r="D66" i="28"/>
  <c r="C66" i="28"/>
  <c r="N33" i="28" s="1"/>
  <c r="H65" i="28"/>
  <c r="D65" i="28"/>
  <c r="C65" i="28"/>
  <c r="N32" i="28" s="1"/>
  <c r="H64" i="28"/>
  <c r="D64" i="28"/>
  <c r="C64" i="28"/>
  <c r="N31" i="28" s="1"/>
  <c r="H63" i="28"/>
  <c r="D63" i="28"/>
  <c r="C63" i="28"/>
  <c r="N30" i="28" s="1"/>
  <c r="C62" i="28"/>
  <c r="I61" i="28"/>
  <c r="H61" i="28"/>
  <c r="C61" i="28"/>
  <c r="N28" i="28" s="1"/>
  <c r="K58" i="28"/>
  <c r="I58" i="28"/>
  <c r="D58" i="28" s="1"/>
  <c r="H57" i="28"/>
  <c r="D57" i="28"/>
  <c r="C57" i="28"/>
  <c r="D56" i="28"/>
  <c r="C56" i="28"/>
  <c r="D55" i="28"/>
  <c r="C55" i="28"/>
  <c r="D54" i="28"/>
  <c r="C54" i="28"/>
  <c r="H53" i="28"/>
  <c r="D53" i="28"/>
  <c r="C53" i="28"/>
  <c r="D52" i="28"/>
  <c r="C52" i="28"/>
  <c r="N51" i="28"/>
  <c r="H51" i="28"/>
  <c r="C51" i="28"/>
  <c r="H29" i="28" s="1"/>
  <c r="N50" i="28"/>
  <c r="I50" i="28"/>
  <c r="H50" i="28"/>
  <c r="C50" i="28"/>
  <c r="K47" i="28"/>
  <c r="I47" i="28"/>
  <c r="D14" i="28" s="1"/>
  <c r="H46" i="28"/>
  <c r="D46" i="28"/>
  <c r="C46" i="28"/>
  <c r="N24" i="28" s="1"/>
  <c r="H45" i="28"/>
  <c r="D45" i="28"/>
  <c r="C45" i="28"/>
  <c r="N23" i="28" s="1"/>
  <c r="H44" i="28"/>
  <c r="D44" i="28"/>
  <c r="C44" i="28"/>
  <c r="N22" i="28" s="1"/>
  <c r="H43" i="28"/>
  <c r="D43" i="28"/>
  <c r="C43" i="28"/>
  <c r="N21" i="28" s="1"/>
  <c r="H42" i="28"/>
  <c r="D42" i="28"/>
  <c r="C42" i="28"/>
  <c r="N20" i="28" s="1"/>
  <c r="D41" i="28"/>
  <c r="C41" i="28"/>
  <c r="N19" i="28" s="1"/>
  <c r="C40" i="28"/>
  <c r="N18" i="28" s="1"/>
  <c r="I39" i="28"/>
  <c r="C39" i="28"/>
  <c r="N17" i="28" s="1"/>
  <c r="K36" i="28"/>
  <c r="D69" i="28" s="1"/>
  <c r="I36" i="28"/>
  <c r="D80" i="28" s="1"/>
  <c r="H35" i="28"/>
  <c r="D35" i="28"/>
  <c r="C35" i="28"/>
  <c r="H24" i="28" s="1"/>
  <c r="H34" i="28"/>
  <c r="D34" i="28"/>
  <c r="C34" i="28"/>
  <c r="H33" i="28"/>
  <c r="D33" i="28"/>
  <c r="C33" i="28"/>
  <c r="H22" i="28" s="1"/>
  <c r="H32" i="28"/>
  <c r="D32" i="28"/>
  <c r="C32" i="28"/>
  <c r="H31" i="28"/>
  <c r="D31" i="28"/>
  <c r="C31" i="28"/>
  <c r="H20" i="28" s="1"/>
  <c r="H30" i="28"/>
  <c r="D30" i="28"/>
  <c r="C30" i="28"/>
  <c r="N29" i="28"/>
  <c r="C29" i="28"/>
  <c r="I28" i="28"/>
  <c r="H28" i="28"/>
  <c r="C28" i="28"/>
  <c r="K25" i="28"/>
  <c r="D102" i="28" s="1"/>
  <c r="I25" i="28"/>
  <c r="D24" i="28"/>
  <c r="C24" i="28"/>
  <c r="N13" i="28" s="1"/>
  <c r="H23" i="28"/>
  <c r="D23" i="28"/>
  <c r="C23" i="28"/>
  <c r="N12" i="28" s="1"/>
  <c r="D22" i="28"/>
  <c r="C22" i="28"/>
  <c r="N11" i="28" s="1"/>
  <c r="H21" i="28"/>
  <c r="D21" i="28"/>
  <c r="C21" i="28"/>
  <c r="N10" i="28" s="1"/>
  <c r="D20" i="28"/>
  <c r="C20" i="28"/>
  <c r="N9" i="28" s="1"/>
  <c r="H19" i="28"/>
  <c r="D19" i="28"/>
  <c r="C19" i="28"/>
  <c r="N8" i="28" s="1"/>
  <c r="H18" i="28"/>
  <c r="C18" i="28"/>
  <c r="I17" i="28"/>
  <c r="H17" i="28"/>
  <c r="C17" i="28"/>
  <c r="K14" i="28"/>
  <c r="D124" i="28" s="1"/>
  <c r="I14" i="28"/>
  <c r="D13" i="28"/>
  <c r="C13" i="28"/>
  <c r="H13" i="28" s="1"/>
  <c r="D12" i="28"/>
  <c r="C12" i="28"/>
  <c r="H12" i="28" s="1"/>
  <c r="D11" i="28"/>
  <c r="C11" i="28"/>
  <c r="H11" i="28" s="1"/>
  <c r="D10" i="28"/>
  <c r="C10" i="28"/>
  <c r="H10" i="28" s="1"/>
  <c r="D9" i="28"/>
  <c r="C9" i="28"/>
  <c r="H9" i="28" s="1"/>
  <c r="D8" i="28"/>
  <c r="C8" i="28"/>
  <c r="H8" i="28" s="1"/>
  <c r="N7" i="28"/>
  <c r="H7" i="28"/>
  <c r="C7" i="28"/>
  <c r="N6" i="28"/>
  <c r="I6" i="28"/>
  <c r="H6" i="28"/>
  <c r="A6" i="28"/>
  <c r="D134" i="27"/>
  <c r="C134" i="27"/>
  <c r="D133" i="27"/>
  <c r="C133" i="27"/>
  <c r="D132" i="27"/>
  <c r="C132" i="27"/>
  <c r="D131" i="27"/>
  <c r="C131" i="27"/>
  <c r="D130" i="27"/>
  <c r="C130" i="27"/>
  <c r="D129" i="27"/>
  <c r="C129" i="27"/>
  <c r="C128" i="27"/>
  <c r="N62" i="27" s="1"/>
  <c r="C127" i="27"/>
  <c r="D123" i="27"/>
  <c r="C123" i="27"/>
  <c r="D122" i="27"/>
  <c r="C122" i="27"/>
  <c r="D121" i="27"/>
  <c r="C121" i="27"/>
  <c r="D120" i="27"/>
  <c r="C120" i="27"/>
  <c r="D119" i="27"/>
  <c r="C119" i="27"/>
  <c r="D118" i="27"/>
  <c r="C118" i="27"/>
  <c r="C117" i="27"/>
  <c r="C116" i="27"/>
  <c r="A116" i="27"/>
  <c r="K113" i="27"/>
  <c r="I113" i="27"/>
  <c r="N112" i="27"/>
  <c r="H112" i="27"/>
  <c r="D112" i="27"/>
  <c r="C112" i="27"/>
  <c r="N111" i="27"/>
  <c r="H111" i="27"/>
  <c r="D111" i="27"/>
  <c r="C111" i="27"/>
  <c r="N67" i="27" s="1"/>
  <c r="N110" i="27"/>
  <c r="H110" i="27"/>
  <c r="D110" i="27"/>
  <c r="C110" i="27"/>
  <c r="N109" i="27"/>
  <c r="H109" i="27"/>
  <c r="D109" i="27"/>
  <c r="C109" i="27"/>
  <c r="N108" i="27"/>
  <c r="H108" i="27"/>
  <c r="D108" i="27"/>
  <c r="C108" i="27"/>
  <c r="N107" i="27"/>
  <c r="H107" i="27"/>
  <c r="D107" i="27"/>
  <c r="C107" i="27"/>
  <c r="N106" i="27"/>
  <c r="H106" i="27"/>
  <c r="C106" i="27"/>
  <c r="N105" i="27"/>
  <c r="I105" i="27"/>
  <c r="H105" i="27"/>
  <c r="C105" i="27"/>
  <c r="K102" i="27"/>
  <c r="I102" i="27"/>
  <c r="N101" i="27"/>
  <c r="H101" i="27"/>
  <c r="D101" i="27"/>
  <c r="C101" i="27"/>
  <c r="N100" i="27"/>
  <c r="H100" i="27"/>
  <c r="D100" i="27"/>
  <c r="C100" i="27"/>
  <c r="N99" i="27"/>
  <c r="H99" i="27"/>
  <c r="D99" i="27"/>
  <c r="C99" i="27"/>
  <c r="N98" i="27"/>
  <c r="H98" i="27"/>
  <c r="D98" i="27"/>
  <c r="C98" i="27"/>
  <c r="N97" i="27"/>
  <c r="H97" i="27"/>
  <c r="D97" i="27"/>
  <c r="C97" i="27"/>
  <c r="N96" i="27"/>
  <c r="H96" i="27"/>
  <c r="D96" i="27"/>
  <c r="C96" i="27"/>
  <c r="N95" i="27"/>
  <c r="H95" i="27"/>
  <c r="C95" i="27"/>
  <c r="H51" i="27" s="1"/>
  <c r="N94" i="27"/>
  <c r="I94" i="27"/>
  <c r="H94" i="27"/>
  <c r="C94" i="27"/>
  <c r="H50" i="27" s="1"/>
  <c r="K91" i="27"/>
  <c r="I91" i="27"/>
  <c r="N90" i="27"/>
  <c r="H90" i="27"/>
  <c r="D90" i="27"/>
  <c r="C90" i="27"/>
  <c r="N46" i="27" s="1"/>
  <c r="N89" i="27"/>
  <c r="H89" i="27"/>
  <c r="D89" i="27"/>
  <c r="C89" i="27"/>
  <c r="N45" i="27" s="1"/>
  <c r="N88" i="27"/>
  <c r="H88" i="27"/>
  <c r="D88" i="27"/>
  <c r="C88" i="27"/>
  <c r="N44" i="27" s="1"/>
  <c r="N87" i="27"/>
  <c r="H87" i="27"/>
  <c r="D87" i="27"/>
  <c r="C87" i="27"/>
  <c r="N86" i="27"/>
  <c r="H86" i="27"/>
  <c r="D86" i="27"/>
  <c r="C86" i="27"/>
  <c r="N42" i="27" s="1"/>
  <c r="N85" i="27"/>
  <c r="H85" i="27"/>
  <c r="D85" i="27"/>
  <c r="C85" i="27"/>
  <c r="N41" i="27" s="1"/>
  <c r="N84" i="27"/>
  <c r="H84" i="27"/>
  <c r="C84" i="27"/>
  <c r="N83" i="27"/>
  <c r="I83" i="27"/>
  <c r="H83" i="27"/>
  <c r="C83" i="27"/>
  <c r="N39" i="27" s="1"/>
  <c r="K80" i="27"/>
  <c r="I80" i="27"/>
  <c r="N79" i="27"/>
  <c r="H79" i="27"/>
  <c r="D79" i="27"/>
  <c r="C79" i="27"/>
  <c r="N78" i="27"/>
  <c r="H78" i="27"/>
  <c r="D78" i="27"/>
  <c r="C78" i="27"/>
  <c r="N77" i="27"/>
  <c r="H77" i="27"/>
  <c r="D77" i="27"/>
  <c r="C77" i="27"/>
  <c r="N76" i="27"/>
  <c r="H76" i="27"/>
  <c r="D76" i="27"/>
  <c r="C76" i="27"/>
  <c r="N75" i="27"/>
  <c r="H75" i="27"/>
  <c r="D75" i="27"/>
  <c r="C75" i="27"/>
  <c r="N74" i="27"/>
  <c r="H74" i="27"/>
  <c r="D74" i="27"/>
  <c r="C74" i="27"/>
  <c r="N73" i="27"/>
  <c r="H73" i="27"/>
  <c r="C73" i="27"/>
  <c r="N72" i="27"/>
  <c r="I72" i="27"/>
  <c r="H72" i="27"/>
  <c r="C72" i="27"/>
  <c r="H39" i="27" s="1"/>
  <c r="K69" i="27"/>
  <c r="I69" i="27"/>
  <c r="N68" i="27"/>
  <c r="H68" i="27"/>
  <c r="D68" i="27"/>
  <c r="C68" i="27"/>
  <c r="H67" i="27"/>
  <c r="D67" i="27"/>
  <c r="C67" i="27"/>
  <c r="N66" i="27"/>
  <c r="H66" i="27"/>
  <c r="D66" i="27"/>
  <c r="C66" i="27"/>
  <c r="N65" i="27"/>
  <c r="H65" i="27"/>
  <c r="D65" i="27"/>
  <c r="C65" i="27"/>
  <c r="N64" i="27"/>
  <c r="H64" i="27"/>
  <c r="D64" i="27"/>
  <c r="C64" i="27"/>
  <c r="N63" i="27"/>
  <c r="H63" i="27"/>
  <c r="D63" i="27"/>
  <c r="C63" i="27"/>
  <c r="H62" i="27"/>
  <c r="C62" i="27"/>
  <c r="N29" i="27" s="1"/>
  <c r="N61" i="27"/>
  <c r="I61" i="27"/>
  <c r="H61" i="27"/>
  <c r="C61" i="27"/>
  <c r="N28" i="27" s="1"/>
  <c r="K58" i="27"/>
  <c r="D113" i="27" s="1"/>
  <c r="I58" i="27"/>
  <c r="H57" i="27"/>
  <c r="D57" i="27"/>
  <c r="C57" i="27"/>
  <c r="H56" i="27"/>
  <c r="D56" i="27"/>
  <c r="C56" i="27"/>
  <c r="H55" i="27"/>
  <c r="D55" i="27"/>
  <c r="C55" i="27"/>
  <c r="H54" i="27"/>
  <c r="D54" i="27"/>
  <c r="C54" i="27"/>
  <c r="H53" i="27"/>
  <c r="D53" i="27"/>
  <c r="C53" i="27"/>
  <c r="H52" i="27"/>
  <c r="D52" i="27"/>
  <c r="C52" i="27"/>
  <c r="C51" i="27"/>
  <c r="I50" i="27"/>
  <c r="C50" i="27"/>
  <c r="H28" i="27" s="1"/>
  <c r="K47" i="27"/>
  <c r="I47" i="27"/>
  <c r="D80" i="27" s="1"/>
  <c r="H46" i="27"/>
  <c r="D46" i="27"/>
  <c r="C46" i="27"/>
  <c r="H45" i="27"/>
  <c r="D45" i="27"/>
  <c r="C45" i="27"/>
  <c r="N23" i="27" s="1"/>
  <c r="H44" i="27"/>
  <c r="D44" i="27"/>
  <c r="C44" i="27"/>
  <c r="H43" i="27"/>
  <c r="D43" i="27"/>
  <c r="C43" i="27"/>
  <c r="N21" i="27" s="1"/>
  <c r="H42" i="27"/>
  <c r="D42" i="27"/>
  <c r="C42" i="27"/>
  <c r="H41" i="27"/>
  <c r="D41" i="27"/>
  <c r="C41" i="27"/>
  <c r="N19" i="27" s="1"/>
  <c r="N40" i="27"/>
  <c r="H40" i="27"/>
  <c r="C40" i="27"/>
  <c r="N18" i="27" s="1"/>
  <c r="I39" i="27"/>
  <c r="C39" i="27"/>
  <c r="N17" i="27" s="1"/>
  <c r="K36" i="27"/>
  <c r="D69" i="27" s="1"/>
  <c r="I36" i="27"/>
  <c r="N35" i="27"/>
  <c r="H35" i="27"/>
  <c r="D35" i="27"/>
  <c r="C35" i="27"/>
  <c r="H24" i="27" s="1"/>
  <c r="N34" i="27"/>
  <c r="H34" i="27"/>
  <c r="D34" i="27"/>
  <c r="C34" i="27"/>
  <c r="H23" i="27" s="1"/>
  <c r="N33" i="27"/>
  <c r="H33" i="27"/>
  <c r="D33" i="27"/>
  <c r="C33" i="27"/>
  <c r="H22" i="27" s="1"/>
  <c r="N32" i="27"/>
  <c r="H32" i="27"/>
  <c r="D32" i="27"/>
  <c r="C32" i="27"/>
  <c r="H21" i="27" s="1"/>
  <c r="N31" i="27"/>
  <c r="H31" i="27"/>
  <c r="D31" i="27"/>
  <c r="C31" i="27"/>
  <c r="H20" i="27" s="1"/>
  <c r="H30" i="27"/>
  <c r="D30" i="27"/>
  <c r="C30" i="27"/>
  <c r="H19" i="27" s="1"/>
  <c r="H29" i="27"/>
  <c r="C29" i="27"/>
  <c r="I28" i="27"/>
  <c r="C28" i="27"/>
  <c r="K25" i="27"/>
  <c r="I25" i="27"/>
  <c r="D36" i="27" s="1"/>
  <c r="N24" i="27"/>
  <c r="D24" i="27"/>
  <c r="C24" i="27"/>
  <c r="N13" i="27" s="1"/>
  <c r="D23" i="27"/>
  <c r="C23" i="27"/>
  <c r="N12" i="27" s="1"/>
  <c r="N22" i="27"/>
  <c r="D22" i="27"/>
  <c r="C22" i="27"/>
  <c r="D21" i="27"/>
  <c r="C21" i="27"/>
  <c r="N10" i="27" s="1"/>
  <c r="N20" i="27"/>
  <c r="D20" i="27"/>
  <c r="C20" i="27"/>
  <c r="N9" i="27" s="1"/>
  <c r="D19" i="27"/>
  <c r="C19" i="27"/>
  <c r="N8" i="27" s="1"/>
  <c r="H18" i="27"/>
  <c r="C18" i="27"/>
  <c r="N7" i="27" s="1"/>
  <c r="I17" i="27"/>
  <c r="H17" i="27"/>
  <c r="C17" i="27"/>
  <c r="N6" i="27" s="1"/>
  <c r="K14" i="27"/>
  <c r="D25" i="27" s="1"/>
  <c r="I14" i="27"/>
  <c r="D13" i="27"/>
  <c r="C13" i="27"/>
  <c r="H13" i="27" s="1"/>
  <c r="D12" i="27"/>
  <c r="C12" i="27"/>
  <c r="H12" i="27" s="1"/>
  <c r="N11" i="27"/>
  <c r="D11" i="27"/>
  <c r="C11" i="27"/>
  <c r="H11" i="27" s="1"/>
  <c r="D10" i="27"/>
  <c r="C10" i="27"/>
  <c r="H10" i="27" s="1"/>
  <c r="D9" i="27"/>
  <c r="C9" i="27"/>
  <c r="H9" i="27" s="1"/>
  <c r="D8" i="27"/>
  <c r="C8" i="27"/>
  <c r="H8" i="27" s="1"/>
  <c r="C7" i="27"/>
  <c r="H7" i="27" s="1"/>
  <c r="I6" i="27"/>
  <c r="H6" i="27"/>
  <c r="A6" i="27"/>
  <c r="D134" i="26"/>
  <c r="C134" i="26"/>
  <c r="D133" i="26"/>
  <c r="C133" i="26"/>
  <c r="N67" i="26" s="1"/>
  <c r="D132" i="26"/>
  <c r="C132" i="26"/>
  <c r="D131" i="26"/>
  <c r="C131" i="26"/>
  <c r="N65" i="26" s="1"/>
  <c r="D130" i="26"/>
  <c r="C130" i="26"/>
  <c r="D129" i="26"/>
  <c r="C129" i="26"/>
  <c r="N63" i="26" s="1"/>
  <c r="C128" i="26"/>
  <c r="C127" i="26"/>
  <c r="N61" i="26" s="1"/>
  <c r="D123" i="26"/>
  <c r="C123" i="26"/>
  <c r="H68" i="26" s="1"/>
  <c r="D122" i="26"/>
  <c r="C122" i="26"/>
  <c r="H67" i="26" s="1"/>
  <c r="D121" i="26"/>
  <c r="C121" i="26"/>
  <c r="H66" i="26" s="1"/>
  <c r="D120" i="26"/>
  <c r="C120" i="26"/>
  <c r="H65" i="26" s="1"/>
  <c r="D119" i="26"/>
  <c r="C119" i="26"/>
  <c r="H64" i="26" s="1"/>
  <c r="D118" i="26"/>
  <c r="C118" i="26"/>
  <c r="H63" i="26" s="1"/>
  <c r="C117" i="26"/>
  <c r="C116" i="26"/>
  <c r="H61" i="26" s="1"/>
  <c r="A116" i="26"/>
  <c r="K113" i="26"/>
  <c r="I113" i="26"/>
  <c r="N112" i="26"/>
  <c r="H112" i="26"/>
  <c r="D112" i="26"/>
  <c r="C112" i="26"/>
  <c r="N111" i="26"/>
  <c r="H111" i="26"/>
  <c r="D111" i="26"/>
  <c r="C111" i="26"/>
  <c r="N110" i="26"/>
  <c r="H110" i="26"/>
  <c r="D110" i="26"/>
  <c r="C110" i="26"/>
  <c r="N109" i="26"/>
  <c r="H109" i="26"/>
  <c r="D109" i="26"/>
  <c r="C109" i="26"/>
  <c r="N108" i="26"/>
  <c r="H108" i="26"/>
  <c r="D108" i="26"/>
  <c r="C108" i="26"/>
  <c r="N107" i="26"/>
  <c r="H107" i="26"/>
  <c r="D107" i="26"/>
  <c r="C107" i="26"/>
  <c r="N106" i="26"/>
  <c r="H106" i="26"/>
  <c r="C106" i="26"/>
  <c r="N51" i="26" s="1"/>
  <c r="N105" i="26"/>
  <c r="I105" i="26"/>
  <c r="H105" i="26"/>
  <c r="C105" i="26"/>
  <c r="N50" i="26" s="1"/>
  <c r="K102" i="26"/>
  <c r="I102" i="26"/>
  <c r="N101" i="26"/>
  <c r="H101" i="26"/>
  <c r="D101" i="26"/>
  <c r="C101" i="26"/>
  <c r="N100" i="26"/>
  <c r="H100" i="26"/>
  <c r="D100" i="26"/>
  <c r="C100" i="26"/>
  <c r="N99" i="26"/>
  <c r="H99" i="26"/>
  <c r="D99" i="26"/>
  <c r="C99" i="26"/>
  <c r="N98" i="26"/>
  <c r="H98" i="26"/>
  <c r="D98" i="26"/>
  <c r="C98" i="26"/>
  <c r="N97" i="26"/>
  <c r="H97" i="26"/>
  <c r="D97" i="26"/>
  <c r="C97" i="26"/>
  <c r="N96" i="26"/>
  <c r="H96" i="26"/>
  <c r="D96" i="26"/>
  <c r="C96" i="26"/>
  <c r="N95" i="26"/>
  <c r="H95" i="26"/>
  <c r="C95" i="26"/>
  <c r="N94" i="26"/>
  <c r="I94" i="26"/>
  <c r="H94" i="26"/>
  <c r="C94" i="26"/>
  <c r="K91" i="26"/>
  <c r="D146" i="26" s="1"/>
  <c r="I91" i="26"/>
  <c r="D36" i="26" s="1"/>
  <c r="N90" i="26"/>
  <c r="H90" i="26"/>
  <c r="D90" i="26"/>
  <c r="C90" i="26"/>
  <c r="N89" i="26"/>
  <c r="H89" i="26"/>
  <c r="D89" i="26"/>
  <c r="C89" i="26"/>
  <c r="N88" i="26"/>
  <c r="H88" i="26"/>
  <c r="D88" i="26"/>
  <c r="C88" i="26"/>
  <c r="N87" i="26"/>
  <c r="H87" i="26"/>
  <c r="D87" i="26"/>
  <c r="C87" i="26"/>
  <c r="N86" i="26"/>
  <c r="H86" i="26"/>
  <c r="D86" i="26"/>
  <c r="C86" i="26"/>
  <c r="N85" i="26"/>
  <c r="H85" i="26"/>
  <c r="D85" i="26"/>
  <c r="C85" i="26"/>
  <c r="N84" i="26"/>
  <c r="H84" i="26"/>
  <c r="C84" i="26"/>
  <c r="N40" i="26" s="1"/>
  <c r="N83" i="26"/>
  <c r="I83" i="26"/>
  <c r="H83" i="26"/>
  <c r="C83" i="26"/>
  <c r="N39" i="26" s="1"/>
  <c r="K80" i="26"/>
  <c r="D47" i="26" s="1"/>
  <c r="I80" i="26"/>
  <c r="D157" i="26" s="1"/>
  <c r="N79" i="26"/>
  <c r="H79" i="26"/>
  <c r="D79" i="26"/>
  <c r="C79" i="26"/>
  <c r="H46" i="26" s="1"/>
  <c r="N78" i="26"/>
  <c r="H78" i="26"/>
  <c r="D78" i="26"/>
  <c r="C78" i="26"/>
  <c r="H45" i="26" s="1"/>
  <c r="N77" i="26"/>
  <c r="H77" i="26"/>
  <c r="D77" i="26"/>
  <c r="C77" i="26"/>
  <c r="H44" i="26" s="1"/>
  <c r="N76" i="26"/>
  <c r="H76" i="26"/>
  <c r="D76" i="26"/>
  <c r="C76" i="26"/>
  <c r="H43" i="26" s="1"/>
  <c r="N75" i="26"/>
  <c r="H75" i="26"/>
  <c r="D75" i="26"/>
  <c r="C75" i="26"/>
  <c r="H42" i="26" s="1"/>
  <c r="N74" i="26"/>
  <c r="H74" i="26"/>
  <c r="D74" i="26"/>
  <c r="C74" i="26"/>
  <c r="H41" i="26" s="1"/>
  <c r="N73" i="26"/>
  <c r="H73" i="26"/>
  <c r="C73" i="26"/>
  <c r="N72" i="26"/>
  <c r="I72" i="26"/>
  <c r="H72" i="26"/>
  <c r="C72" i="26"/>
  <c r="K69" i="26"/>
  <c r="D179" i="26" s="1"/>
  <c r="I69" i="26"/>
  <c r="N68" i="26"/>
  <c r="D68" i="26"/>
  <c r="C68" i="26"/>
  <c r="D67" i="26"/>
  <c r="C67" i="26"/>
  <c r="N66" i="26"/>
  <c r="D66" i="26"/>
  <c r="C66" i="26"/>
  <c r="D65" i="26"/>
  <c r="C65" i="26"/>
  <c r="N64" i="26"/>
  <c r="D64" i="26"/>
  <c r="C64" i="26"/>
  <c r="D63" i="26"/>
  <c r="C63" i="26"/>
  <c r="N62" i="26"/>
  <c r="H62" i="26"/>
  <c r="C62" i="26"/>
  <c r="N29" i="26" s="1"/>
  <c r="I61" i="26"/>
  <c r="C61" i="26"/>
  <c r="N28" i="26" s="1"/>
  <c r="K58" i="26"/>
  <c r="D168" i="26" s="1"/>
  <c r="I58" i="26"/>
  <c r="N57" i="26"/>
  <c r="H57" i="26"/>
  <c r="D57" i="26"/>
  <c r="C57" i="26"/>
  <c r="N56" i="26"/>
  <c r="H56" i="26"/>
  <c r="D56" i="26"/>
  <c r="C56" i="26"/>
  <c r="N55" i="26"/>
  <c r="H55" i="26"/>
  <c r="D55" i="26"/>
  <c r="C55" i="26"/>
  <c r="N54" i="26"/>
  <c r="H54" i="26"/>
  <c r="D54" i="26"/>
  <c r="C54" i="26"/>
  <c r="N53" i="26"/>
  <c r="H53" i="26"/>
  <c r="D53" i="26"/>
  <c r="C53" i="26"/>
  <c r="N52" i="26"/>
  <c r="H52" i="26"/>
  <c r="D52" i="26"/>
  <c r="C52" i="26"/>
  <c r="H51" i="26"/>
  <c r="C51" i="26"/>
  <c r="I50" i="26"/>
  <c r="H50" i="26"/>
  <c r="C50" i="26"/>
  <c r="H28" i="26" s="1"/>
  <c r="K47" i="26"/>
  <c r="I47" i="26"/>
  <c r="D80" i="26" s="1"/>
  <c r="N46" i="26"/>
  <c r="D46" i="26"/>
  <c r="C46" i="26"/>
  <c r="N45" i="26"/>
  <c r="D45" i="26"/>
  <c r="C45" i="26"/>
  <c r="N44" i="26"/>
  <c r="D44" i="26"/>
  <c r="C44" i="26"/>
  <c r="D43" i="26"/>
  <c r="C43" i="26"/>
  <c r="N42" i="26"/>
  <c r="D42" i="26"/>
  <c r="C42" i="26"/>
  <c r="N41" i="26"/>
  <c r="D41" i="26"/>
  <c r="C41" i="26"/>
  <c r="H40" i="26"/>
  <c r="C40" i="26"/>
  <c r="N18" i="26" s="1"/>
  <c r="I39" i="26"/>
  <c r="H39" i="26"/>
  <c r="C39" i="26"/>
  <c r="N17" i="26" s="1"/>
  <c r="K36" i="26"/>
  <c r="I36" i="26"/>
  <c r="D58" i="26" s="1"/>
  <c r="N35" i="26"/>
  <c r="H35" i="26"/>
  <c r="D35" i="26"/>
  <c r="C35" i="26"/>
  <c r="H24" i="26" s="1"/>
  <c r="N34" i="26"/>
  <c r="H34" i="26"/>
  <c r="D34" i="26"/>
  <c r="C34" i="26"/>
  <c r="H23" i="26" s="1"/>
  <c r="N33" i="26"/>
  <c r="H33" i="26"/>
  <c r="D33" i="26"/>
  <c r="C33" i="26"/>
  <c r="H22" i="26" s="1"/>
  <c r="N32" i="26"/>
  <c r="H32" i="26"/>
  <c r="D32" i="26"/>
  <c r="C32" i="26"/>
  <c r="H21" i="26" s="1"/>
  <c r="N31" i="26"/>
  <c r="H31" i="26"/>
  <c r="D31" i="26"/>
  <c r="C31" i="26"/>
  <c r="H20" i="26" s="1"/>
  <c r="N30" i="26"/>
  <c r="H30" i="26"/>
  <c r="D30" i="26"/>
  <c r="C30" i="26"/>
  <c r="H19" i="26" s="1"/>
  <c r="H29" i="26"/>
  <c r="C29" i="26"/>
  <c r="H18" i="26" s="1"/>
  <c r="I28" i="26"/>
  <c r="C28" i="26"/>
  <c r="H17" i="26" s="1"/>
  <c r="K25" i="26"/>
  <c r="I25" i="26"/>
  <c r="D14" i="26" s="1"/>
  <c r="N24" i="26"/>
  <c r="D24" i="26"/>
  <c r="C24" i="26"/>
  <c r="N23" i="26"/>
  <c r="D23" i="26"/>
  <c r="C23" i="26"/>
  <c r="N22" i="26"/>
  <c r="D22" i="26"/>
  <c r="C22" i="26"/>
  <c r="N21" i="26"/>
  <c r="D21" i="26"/>
  <c r="C21" i="26"/>
  <c r="N43" i="26" s="1"/>
  <c r="N20" i="26"/>
  <c r="D20" i="26"/>
  <c r="C20" i="26"/>
  <c r="N19" i="26"/>
  <c r="D19" i="26"/>
  <c r="C19" i="26"/>
  <c r="C18" i="26"/>
  <c r="N7" i="26" s="1"/>
  <c r="I17" i="26"/>
  <c r="C17" i="26"/>
  <c r="N6" i="26" s="1"/>
  <c r="K14" i="26"/>
  <c r="I14" i="26"/>
  <c r="N13" i="26"/>
  <c r="D13" i="26"/>
  <c r="C13" i="26"/>
  <c r="H13" i="26" s="1"/>
  <c r="N12" i="26"/>
  <c r="D12" i="26"/>
  <c r="C12" i="26"/>
  <c r="H12" i="26" s="1"/>
  <c r="N11" i="26"/>
  <c r="D11" i="26"/>
  <c r="C11" i="26"/>
  <c r="H11" i="26" s="1"/>
  <c r="N10" i="26"/>
  <c r="D10" i="26"/>
  <c r="C10" i="26"/>
  <c r="H10" i="26" s="1"/>
  <c r="N9" i="26"/>
  <c r="D9" i="26"/>
  <c r="C9" i="26"/>
  <c r="H9" i="26" s="1"/>
  <c r="N8" i="26"/>
  <c r="D8" i="26"/>
  <c r="C8" i="26"/>
  <c r="H8" i="26" s="1"/>
  <c r="C7" i="26"/>
  <c r="H7" i="26" s="1"/>
  <c r="I6" i="26"/>
  <c r="A6" i="26"/>
  <c r="D134" i="25"/>
  <c r="C134" i="25"/>
  <c r="D133" i="25"/>
  <c r="C133" i="25"/>
  <c r="N67" i="25" s="1"/>
  <c r="D132" i="25"/>
  <c r="C132" i="25"/>
  <c r="D131" i="25"/>
  <c r="C131" i="25"/>
  <c r="N65" i="25" s="1"/>
  <c r="D130" i="25"/>
  <c r="C130" i="25"/>
  <c r="D129" i="25"/>
  <c r="C129" i="25"/>
  <c r="N63" i="25" s="1"/>
  <c r="C128" i="25"/>
  <c r="C127" i="25"/>
  <c r="N61" i="25" s="1"/>
  <c r="D123" i="25"/>
  <c r="C123" i="25"/>
  <c r="H68" i="25" s="1"/>
  <c r="D122" i="25"/>
  <c r="C122" i="25"/>
  <c r="H67" i="25" s="1"/>
  <c r="D121" i="25"/>
  <c r="C121" i="25"/>
  <c r="H66" i="25" s="1"/>
  <c r="D120" i="25"/>
  <c r="C120" i="25"/>
  <c r="D119" i="25"/>
  <c r="C119" i="25"/>
  <c r="H64" i="25" s="1"/>
  <c r="D118" i="25"/>
  <c r="C118" i="25"/>
  <c r="H63" i="25" s="1"/>
  <c r="C117" i="25"/>
  <c r="C116" i="25"/>
  <c r="H61" i="25" s="1"/>
  <c r="A116" i="25"/>
  <c r="K113" i="25"/>
  <c r="I113" i="25"/>
  <c r="N112" i="25"/>
  <c r="H112" i="25"/>
  <c r="D112" i="25"/>
  <c r="C112" i="25"/>
  <c r="N111" i="25"/>
  <c r="H111" i="25"/>
  <c r="D111" i="25"/>
  <c r="C111" i="25"/>
  <c r="N110" i="25"/>
  <c r="H110" i="25"/>
  <c r="D110" i="25"/>
  <c r="C110" i="25"/>
  <c r="N109" i="25"/>
  <c r="H109" i="25"/>
  <c r="D109" i="25"/>
  <c r="C109" i="25"/>
  <c r="N108" i="25"/>
  <c r="H108" i="25"/>
  <c r="D108" i="25"/>
  <c r="C108" i="25"/>
  <c r="N107" i="25"/>
  <c r="H107" i="25"/>
  <c r="D107" i="25"/>
  <c r="C107" i="25"/>
  <c r="N106" i="25"/>
  <c r="H106" i="25"/>
  <c r="C106" i="25"/>
  <c r="N51" i="25" s="1"/>
  <c r="N105" i="25"/>
  <c r="I105" i="25"/>
  <c r="H105" i="25"/>
  <c r="C105" i="25"/>
  <c r="N50" i="25" s="1"/>
  <c r="K102" i="25"/>
  <c r="I102" i="25"/>
  <c r="N101" i="25"/>
  <c r="H101" i="25"/>
  <c r="D101" i="25"/>
  <c r="C101" i="25"/>
  <c r="N100" i="25"/>
  <c r="H100" i="25"/>
  <c r="D100" i="25"/>
  <c r="C100" i="25"/>
  <c r="N99" i="25"/>
  <c r="H99" i="25"/>
  <c r="D99" i="25"/>
  <c r="C99" i="25"/>
  <c r="N98" i="25"/>
  <c r="H98" i="25"/>
  <c r="D98" i="25"/>
  <c r="C98" i="25"/>
  <c r="N97" i="25"/>
  <c r="H97" i="25"/>
  <c r="D97" i="25"/>
  <c r="C97" i="25"/>
  <c r="N96" i="25"/>
  <c r="H96" i="25"/>
  <c r="D96" i="25"/>
  <c r="C96" i="25"/>
  <c r="N95" i="25"/>
  <c r="H95" i="25"/>
  <c r="C95" i="25"/>
  <c r="N94" i="25"/>
  <c r="I94" i="25"/>
  <c r="H94" i="25"/>
  <c r="C94" i="25"/>
  <c r="K91" i="25"/>
  <c r="I91" i="25"/>
  <c r="D146" i="25" s="1"/>
  <c r="N90" i="25"/>
  <c r="H90" i="25"/>
  <c r="D90" i="25"/>
  <c r="C90" i="25"/>
  <c r="N89" i="25"/>
  <c r="H89" i="25"/>
  <c r="D89" i="25"/>
  <c r="C89" i="25"/>
  <c r="N88" i="25"/>
  <c r="H88" i="25"/>
  <c r="D88" i="25"/>
  <c r="C88" i="25"/>
  <c r="N87" i="25"/>
  <c r="H87" i="25"/>
  <c r="D87" i="25"/>
  <c r="C87" i="25"/>
  <c r="N86" i="25"/>
  <c r="H86" i="25"/>
  <c r="D86" i="25"/>
  <c r="C86" i="25"/>
  <c r="N85" i="25"/>
  <c r="H85" i="25"/>
  <c r="D85" i="25"/>
  <c r="C85" i="25"/>
  <c r="N84" i="25"/>
  <c r="H84" i="25"/>
  <c r="C84" i="25"/>
  <c r="N40" i="25" s="1"/>
  <c r="N83" i="25"/>
  <c r="I83" i="25"/>
  <c r="H83" i="25"/>
  <c r="C83" i="25"/>
  <c r="N39" i="25" s="1"/>
  <c r="K80" i="25"/>
  <c r="D179" i="25" s="1"/>
  <c r="I80" i="25"/>
  <c r="D47" i="25" s="1"/>
  <c r="N79" i="25"/>
  <c r="H79" i="25"/>
  <c r="D79" i="25"/>
  <c r="C79" i="25"/>
  <c r="H46" i="25" s="1"/>
  <c r="N78" i="25"/>
  <c r="H78" i="25"/>
  <c r="D78" i="25"/>
  <c r="C78" i="25"/>
  <c r="H45" i="25" s="1"/>
  <c r="N77" i="25"/>
  <c r="H77" i="25"/>
  <c r="D77" i="25"/>
  <c r="C77" i="25"/>
  <c r="H44" i="25" s="1"/>
  <c r="N76" i="25"/>
  <c r="H76" i="25"/>
  <c r="D76" i="25"/>
  <c r="C76" i="25"/>
  <c r="H43" i="25" s="1"/>
  <c r="N75" i="25"/>
  <c r="H75" i="25"/>
  <c r="D75" i="25"/>
  <c r="C75" i="25"/>
  <c r="H42" i="25" s="1"/>
  <c r="N74" i="25"/>
  <c r="H74" i="25"/>
  <c r="D74" i="25"/>
  <c r="C74" i="25"/>
  <c r="H41" i="25" s="1"/>
  <c r="N73" i="25"/>
  <c r="H73" i="25"/>
  <c r="C73" i="25"/>
  <c r="N72" i="25"/>
  <c r="I72" i="25"/>
  <c r="H72" i="25"/>
  <c r="C72" i="25"/>
  <c r="K69" i="25"/>
  <c r="I69" i="25"/>
  <c r="D25" i="25" s="1"/>
  <c r="N68" i="25"/>
  <c r="D68" i="25"/>
  <c r="C68" i="25"/>
  <c r="D67" i="25"/>
  <c r="C67" i="25"/>
  <c r="N66" i="25"/>
  <c r="D66" i="25"/>
  <c r="C66" i="25"/>
  <c r="D65" i="25"/>
  <c r="C65" i="25"/>
  <c r="N64" i="25"/>
  <c r="D64" i="25"/>
  <c r="C64" i="25"/>
  <c r="D63" i="25"/>
  <c r="C63" i="25"/>
  <c r="N62" i="25"/>
  <c r="H62" i="25"/>
  <c r="C62" i="25"/>
  <c r="N29" i="25" s="1"/>
  <c r="I61" i="25"/>
  <c r="C61" i="25"/>
  <c r="N28" i="25" s="1"/>
  <c r="K58" i="25"/>
  <c r="I58" i="25"/>
  <c r="D102" i="25" s="1"/>
  <c r="N57" i="25"/>
  <c r="H57" i="25"/>
  <c r="D57" i="25"/>
  <c r="C57" i="25"/>
  <c r="N56" i="25"/>
  <c r="H56" i="25"/>
  <c r="D56" i="25"/>
  <c r="C56" i="25"/>
  <c r="N55" i="25"/>
  <c r="H55" i="25"/>
  <c r="D55" i="25"/>
  <c r="C55" i="25"/>
  <c r="N54" i="25"/>
  <c r="H54" i="25"/>
  <c r="D54" i="25"/>
  <c r="C54" i="25"/>
  <c r="N53" i="25"/>
  <c r="H53" i="25"/>
  <c r="D53" i="25"/>
  <c r="C53" i="25"/>
  <c r="N52" i="25"/>
  <c r="H52" i="25"/>
  <c r="D52" i="25"/>
  <c r="C52" i="25"/>
  <c r="H51" i="25"/>
  <c r="C51" i="25"/>
  <c r="I50" i="25"/>
  <c r="H50" i="25"/>
  <c r="C50" i="25"/>
  <c r="H28" i="25" s="1"/>
  <c r="K47" i="25"/>
  <c r="I47" i="25"/>
  <c r="D80" i="25" s="1"/>
  <c r="N46" i="25"/>
  <c r="D46" i="25"/>
  <c r="C46" i="25"/>
  <c r="N45" i="25"/>
  <c r="D45" i="25"/>
  <c r="C45" i="25"/>
  <c r="N23" i="25" s="1"/>
  <c r="N44" i="25"/>
  <c r="D44" i="25"/>
  <c r="C44" i="25"/>
  <c r="N43" i="25"/>
  <c r="D43" i="25"/>
  <c r="C43" i="25"/>
  <c r="N21" i="25" s="1"/>
  <c r="N42" i="25"/>
  <c r="D42" i="25"/>
  <c r="C42" i="25"/>
  <c r="D41" i="25"/>
  <c r="C41" i="25"/>
  <c r="N19" i="25" s="1"/>
  <c r="H40" i="25"/>
  <c r="C40" i="25"/>
  <c r="N18" i="25" s="1"/>
  <c r="I39" i="25"/>
  <c r="H39" i="25"/>
  <c r="C39" i="25"/>
  <c r="N17" i="25" s="1"/>
  <c r="K36" i="25"/>
  <c r="I36" i="25"/>
  <c r="N35" i="25"/>
  <c r="H35" i="25"/>
  <c r="D35" i="25"/>
  <c r="C35" i="25"/>
  <c r="H24" i="25" s="1"/>
  <c r="N34" i="25"/>
  <c r="H34" i="25"/>
  <c r="D34" i="25"/>
  <c r="C34" i="25"/>
  <c r="H23" i="25" s="1"/>
  <c r="N33" i="25"/>
  <c r="H33" i="25"/>
  <c r="D33" i="25"/>
  <c r="C33" i="25"/>
  <c r="H22" i="25" s="1"/>
  <c r="N32" i="25"/>
  <c r="H32" i="25"/>
  <c r="D32" i="25"/>
  <c r="C32" i="25"/>
  <c r="H21" i="25" s="1"/>
  <c r="N31" i="25"/>
  <c r="H31" i="25"/>
  <c r="D31" i="25"/>
  <c r="C31" i="25"/>
  <c r="H20" i="25" s="1"/>
  <c r="N30" i="25"/>
  <c r="H30" i="25"/>
  <c r="D30" i="25"/>
  <c r="C30" i="25"/>
  <c r="H19" i="25" s="1"/>
  <c r="H29" i="25"/>
  <c r="C29" i="25"/>
  <c r="I28" i="25"/>
  <c r="C28" i="25"/>
  <c r="H17" i="25" s="1"/>
  <c r="K25" i="25"/>
  <c r="I25" i="25"/>
  <c r="N24" i="25"/>
  <c r="D24" i="25"/>
  <c r="C24" i="25"/>
  <c r="D23" i="25"/>
  <c r="C23" i="25"/>
  <c r="N22" i="25"/>
  <c r="D22" i="25"/>
  <c r="C22" i="25"/>
  <c r="D21" i="25"/>
  <c r="C21" i="25"/>
  <c r="N20" i="25"/>
  <c r="D20" i="25"/>
  <c r="C20" i="25"/>
  <c r="D19" i="25"/>
  <c r="C19" i="25"/>
  <c r="H18" i="25"/>
  <c r="C18" i="25"/>
  <c r="N7" i="25" s="1"/>
  <c r="I17" i="25"/>
  <c r="C17" i="25"/>
  <c r="N6" i="25" s="1"/>
  <c r="K14" i="25"/>
  <c r="I14" i="25"/>
  <c r="D36" i="25" s="1"/>
  <c r="N13" i="25"/>
  <c r="D13" i="25"/>
  <c r="C13" i="25"/>
  <c r="H13" i="25" s="1"/>
  <c r="N12" i="25"/>
  <c r="D12" i="25"/>
  <c r="C12" i="25"/>
  <c r="H12" i="25" s="1"/>
  <c r="N11" i="25"/>
  <c r="D11" i="25"/>
  <c r="C11" i="25"/>
  <c r="H11" i="25" s="1"/>
  <c r="N10" i="25"/>
  <c r="D10" i="25"/>
  <c r="C10" i="25"/>
  <c r="H10" i="25" s="1"/>
  <c r="N9" i="25"/>
  <c r="D9" i="25"/>
  <c r="C9" i="25"/>
  <c r="H9" i="25" s="1"/>
  <c r="N8" i="25"/>
  <c r="D8" i="25"/>
  <c r="C8" i="25"/>
  <c r="H8" i="25" s="1"/>
  <c r="C7" i="25"/>
  <c r="H7" i="25" s="1"/>
  <c r="I6" i="25"/>
  <c r="H6" i="25"/>
  <c r="A6" i="25"/>
  <c r="D130" i="16"/>
  <c r="D131" i="16"/>
  <c r="D132" i="16"/>
  <c r="D133" i="16"/>
  <c r="D134" i="16"/>
  <c r="D129" i="16"/>
  <c r="D119" i="16"/>
  <c r="D120" i="16"/>
  <c r="D121" i="16"/>
  <c r="D122" i="16"/>
  <c r="D123" i="16"/>
  <c r="D118" i="16"/>
  <c r="K102" i="16"/>
  <c r="D201" i="16" s="1"/>
  <c r="D108" i="16"/>
  <c r="D109" i="16"/>
  <c r="D110" i="16"/>
  <c r="D111" i="16"/>
  <c r="D112" i="16"/>
  <c r="D107" i="16"/>
  <c r="D97" i="16"/>
  <c r="D98" i="16"/>
  <c r="D99" i="16"/>
  <c r="D100" i="16"/>
  <c r="D101" i="16"/>
  <c r="D86" i="16"/>
  <c r="D87" i="16"/>
  <c r="D88" i="16"/>
  <c r="D89" i="16"/>
  <c r="D90" i="16"/>
  <c r="D85" i="16"/>
  <c r="D75" i="16"/>
  <c r="D76" i="16"/>
  <c r="D77" i="16"/>
  <c r="D78" i="16"/>
  <c r="D79" i="16"/>
  <c r="D74" i="16"/>
  <c r="D64" i="16"/>
  <c r="D65" i="16"/>
  <c r="D66" i="16"/>
  <c r="D67" i="16"/>
  <c r="D68" i="16"/>
  <c r="D63" i="16"/>
  <c r="D53" i="16"/>
  <c r="D54" i="16"/>
  <c r="D55" i="16"/>
  <c r="D56" i="16"/>
  <c r="D57" i="16"/>
  <c r="D52" i="16"/>
  <c r="D42" i="16"/>
  <c r="D43" i="16"/>
  <c r="D44" i="16"/>
  <c r="D45" i="16"/>
  <c r="D46" i="16"/>
  <c r="D41" i="16"/>
  <c r="I14" i="16"/>
  <c r="D30" i="16"/>
  <c r="D31" i="16"/>
  <c r="D32" i="16"/>
  <c r="D33" i="16"/>
  <c r="D34" i="16"/>
  <c r="D35" i="16"/>
  <c r="D8" i="16"/>
  <c r="K113" i="16"/>
  <c r="D223" i="16" s="1"/>
  <c r="I113" i="16"/>
  <c r="D212" i="16" s="1"/>
  <c r="D20" i="16"/>
  <c r="D21" i="16"/>
  <c r="D22" i="16"/>
  <c r="D23" i="16"/>
  <c r="D24" i="16"/>
  <c r="D19" i="16"/>
  <c r="D9" i="16"/>
  <c r="D10" i="16"/>
  <c r="D11" i="16"/>
  <c r="D12" i="16"/>
  <c r="D13" i="16"/>
  <c r="H83" i="16"/>
  <c r="H78" i="16"/>
  <c r="I105" i="16"/>
  <c r="I94" i="16"/>
  <c r="K91" i="16"/>
  <c r="I91" i="16"/>
  <c r="I83" i="16"/>
  <c r="K80" i="16"/>
  <c r="I80" i="16"/>
  <c r="I72" i="16"/>
  <c r="K69" i="16"/>
  <c r="I69" i="16"/>
  <c r="I61" i="16"/>
  <c r="C127" i="16"/>
  <c r="N61" i="16" s="1"/>
  <c r="C128" i="16"/>
  <c r="N62" i="16" s="1"/>
  <c r="C129" i="16"/>
  <c r="N63" i="16" s="1"/>
  <c r="C130" i="16"/>
  <c r="C131" i="16"/>
  <c r="N65" i="16" s="1"/>
  <c r="C132" i="16"/>
  <c r="C133" i="16"/>
  <c r="N67" i="16" s="1"/>
  <c r="C134" i="16"/>
  <c r="N68" i="16" s="1"/>
  <c r="C138" i="16"/>
  <c r="C139" i="16"/>
  <c r="H73" i="16" s="1"/>
  <c r="C140" i="16"/>
  <c r="C141" i="16"/>
  <c r="C142" i="16"/>
  <c r="C143" i="16"/>
  <c r="C144" i="16"/>
  <c r="C145" i="16"/>
  <c r="H79" i="16" s="1"/>
  <c r="C149" i="16"/>
  <c r="N72" i="16" s="1"/>
  <c r="C150" i="16"/>
  <c r="N73" i="16" s="1"/>
  <c r="C151" i="16"/>
  <c r="C152" i="16"/>
  <c r="C153" i="16"/>
  <c r="N76" i="16" s="1"/>
  <c r="C154" i="16"/>
  <c r="C155" i="16"/>
  <c r="N78" i="16" s="1"/>
  <c r="C156" i="16"/>
  <c r="N79" i="16" s="1"/>
  <c r="C160" i="16"/>
  <c r="C161" i="16"/>
  <c r="H84" i="16" s="1"/>
  <c r="C162" i="16"/>
  <c r="C163" i="16"/>
  <c r="C164" i="16"/>
  <c r="C165" i="16"/>
  <c r="C166" i="16"/>
  <c r="H89" i="16" s="1"/>
  <c r="C167" i="16"/>
  <c r="H90" i="16" s="1"/>
  <c r="C171" i="16"/>
  <c r="N83" i="16" s="1"/>
  <c r="C172" i="16"/>
  <c r="N84" i="16" s="1"/>
  <c r="C173" i="16"/>
  <c r="N85" i="16" s="1"/>
  <c r="C174" i="16"/>
  <c r="N86" i="16" s="1"/>
  <c r="C175" i="16"/>
  <c r="N87" i="16" s="1"/>
  <c r="C176" i="16"/>
  <c r="N88" i="16" s="1"/>
  <c r="C177" i="16"/>
  <c r="C178" i="16"/>
  <c r="N90" i="16" s="1"/>
  <c r="C182" i="16"/>
  <c r="H94" i="16" s="1"/>
  <c r="C183" i="16"/>
  <c r="H95" i="16" s="1"/>
  <c r="C184" i="16"/>
  <c r="H96" i="16" s="1"/>
  <c r="C185" i="16"/>
  <c r="H97" i="16" s="1"/>
  <c r="C186" i="16"/>
  <c r="H98" i="16" s="1"/>
  <c r="C187" i="16"/>
  <c r="H99" i="16" s="1"/>
  <c r="C188" i="16"/>
  <c r="H100" i="16" s="1"/>
  <c r="C189" i="16"/>
  <c r="H101" i="16" s="1"/>
  <c r="C193" i="16"/>
  <c r="N94" i="16" s="1"/>
  <c r="C194" i="16"/>
  <c r="N95" i="16" s="1"/>
  <c r="C195" i="16"/>
  <c r="N96" i="16" s="1"/>
  <c r="C196" i="16"/>
  <c r="N97" i="16" s="1"/>
  <c r="C197" i="16"/>
  <c r="N98" i="16" s="1"/>
  <c r="C198" i="16"/>
  <c r="N99" i="16" s="1"/>
  <c r="C199" i="16"/>
  <c r="N100" i="16" s="1"/>
  <c r="C200" i="16"/>
  <c r="N101" i="16" s="1"/>
  <c r="C204" i="16"/>
  <c r="H105" i="16" s="1"/>
  <c r="C205" i="16"/>
  <c r="H106" i="16" s="1"/>
  <c r="C206" i="16"/>
  <c r="H107" i="16" s="1"/>
  <c r="C207" i="16"/>
  <c r="H108" i="16" s="1"/>
  <c r="C208" i="16"/>
  <c r="H109" i="16" s="1"/>
  <c r="C209" i="16"/>
  <c r="H110" i="16" s="1"/>
  <c r="C210" i="16"/>
  <c r="H111" i="16" s="1"/>
  <c r="C211" i="16"/>
  <c r="H112" i="16" s="1"/>
  <c r="C215" i="16"/>
  <c r="N105" i="16" s="1"/>
  <c r="C216" i="16"/>
  <c r="N106" i="16" s="1"/>
  <c r="C217" i="16"/>
  <c r="N107" i="16" s="1"/>
  <c r="C218" i="16"/>
  <c r="N108" i="16" s="1"/>
  <c r="C219" i="16"/>
  <c r="N109" i="16" s="1"/>
  <c r="C220" i="16"/>
  <c r="N110" i="16" s="1"/>
  <c r="C221" i="16"/>
  <c r="N111" i="16" s="1"/>
  <c r="C222" i="16"/>
  <c r="N112" i="16" s="1"/>
  <c r="C116" i="16"/>
  <c r="H61" i="16" s="1"/>
  <c r="C117" i="16"/>
  <c r="H62" i="16" s="1"/>
  <c r="C118" i="16"/>
  <c r="H63" i="16" s="1"/>
  <c r="C119" i="16"/>
  <c r="H64" i="16" s="1"/>
  <c r="C120" i="16"/>
  <c r="H65" i="16" s="1"/>
  <c r="C121" i="16"/>
  <c r="H66" i="16" s="1"/>
  <c r="C122" i="16"/>
  <c r="H67" i="16" s="1"/>
  <c r="C123" i="16"/>
  <c r="H68" i="16" s="1"/>
  <c r="A116" i="16"/>
  <c r="I50" i="16"/>
  <c r="I39" i="16"/>
  <c r="I28" i="16"/>
  <c r="I17" i="16"/>
  <c r="I6" i="16"/>
  <c r="C112" i="16"/>
  <c r="N57" i="16" s="1"/>
  <c r="C111" i="16"/>
  <c r="N56" i="16" s="1"/>
  <c r="C110" i="16"/>
  <c r="N55" i="16" s="1"/>
  <c r="C109" i="16"/>
  <c r="C108" i="16"/>
  <c r="N53" i="16" s="1"/>
  <c r="C107" i="16"/>
  <c r="C106" i="16"/>
  <c r="N51" i="16" s="1"/>
  <c r="C105" i="16"/>
  <c r="N50" i="16" s="1"/>
  <c r="C101" i="16"/>
  <c r="H57" i="16" s="1"/>
  <c r="C100" i="16"/>
  <c r="C99" i="16"/>
  <c r="C98" i="16"/>
  <c r="C97" i="16"/>
  <c r="C96" i="16"/>
  <c r="C95" i="16"/>
  <c r="H51" i="16" s="1"/>
  <c r="C94" i="16"/>
  <c r="H50" i="16" s="1"/>
  <c r="C90" i="16"/>
  <c r="C89" i="16"/>
  <c r="C88" i="16"/>
  <c r="C87" i="16"/>
  <c r="C86" i="16"/>
  <c r="C85" i="16"/>
  <c r="C84" i="16"/>
  <c r="C83" i="16"/>
  <c r="C79" i="16"/>
  <c r="C78" i="16"/>
  <c r="C77" i="16"/>
  <c r="C76" i="16"/>
  <c r="H76" i="16" s="1"/>
  <c r="C75" i="16"/>
  <c r="C74" i="16"/>
  <c r="H74" i="16" s="1"/>
  <c r="C73" i="16"/>
  <c r="C72" i="16"/>
  <c r="H72" i="16" s="1"/>
  <c r="C68" i="16"/>
  <c r="N35" i="16" s="1"/>
  <c r="C67" i="16"/>
  <c r="N34" i="16" s="1"/>
  <c r="C66" i="16"/>
  <c r="N33" i="16" s="1"/>
  <c r="C65" i="16"/>
  <c r="C64" i="16"/>
  <c r="N31" i="16" s="1"/>
  <c r="C63" i="16"/>
  <c r="C62" i="16"/>
  <c r="N29" i="16" s="1"/>
  <c r="C61" i="16"/>
  <c r="N28" i="16" s="1"/>
  <c r="K58" i="16"/>
  <c r="I58" i="16"/>
  <c r="C57" i="16"/>
  <c r="H35" i="16" s="1"/>
  <c r="C56" i="16"/>
  <c r="H34" i="16" s="1"/>
  <c r="C55" i="16"/>
  <c r="C54" i="16"/>
  <c r="C53" i="16"/>
  <c r="C52" i="16"/>
  <c r="C51" i="16"/>
  <c r="H29" i="16" s="1"/>
  <c r="C50" i="16"/>
  <c r="H28" i="16" s="1"/>
  <c r="K47" i="16"/>
  <c r="I47" i="16"/>
  <c r="C46" i="16"/>
  <c r="C45" i="16"/>
  <c r="C44" i="16"/>
  <c r="C43" i="16"/>
  <c r="C42" i="16"/>
  <c r="C41" i="16"/>
  <c r="C40" i="16"/>
  <c r="N18" i="16" s="1"/>
  <c r="C39" i="16"/>
  <c r="N17" i="16" s="1"/>
  <c r="K36" i="16"/>
  <c r="I36" i="16"/>
  <c r="C35" i="16"/>
  <c r="H24" i="16" s="1"/>
  <c r="C34" i="16"/>
  <c r="H23" i="16" s="1"/>
  <c r="C33" i="16"/>
  <c r="H22" i="16" s="1"/>
  <c r="C32" i="16"/>
  <c r="H21" i="16" s="1"/>
  <c r="C31" i="16"/>
  <c r="H20" i="16" s="1"/>
  <c r="C30" i="16"/>
  <c r="H19" i="16" s="1"/>
  <c r="C29" i="16"/>
  <c r="H18" i="16" s="1"/>
  <c r="C28" i="16"/>
  <c r="H17" i="16" s="1"/>
  <c r="K25" i="16"/>
  <c r="I25" i="16"/>
  <c r="C24" i="16"/>
  <c r="N13" i="16" s="1"/>
  <c r="C23" i="16"/>
  <c r="N12" i="16" s="1"/>
  <c r="C22" i="16"/>
  <c r="N11" i="16" s="1"/>
  <c r="C21" i="16"/>
  <c r="N10" i="16" s="1"/>
  <c r="C20" i="16"/>
  <c r="N9" i="16" s="1"/>
  <c r="C19" i="16"/>
  <c r="N8" i="16" s="1"/>
  <c r="C18" i="16"/>
  <c r="N7" i="16" s="1"/>
  <c r="C17" i="16"/>
  <c r="N6" i="16" s="1"/>
  <c r="K14" i="16"/>
  <c r="C13" i="16"/>
  <c r="H13" i="16" s="1"/>
  <c r="C12" i="16"/>
  <c r="H12" i="16" s="1"/>
  <c r="C11" i="16"/>
  <c r="H11" i="16" s="1"/>
  <c r="C10" i="16"/>
  <c r="H10" i="16" s="1"/>
  <c r="C9" i="16"/>
  <c r="H9" i="16" s="1"/>
  <c r="C8" i="16"/>
  <c r="H8" i="16" s="1"/>
  <c r="C7" i="16"/>
  <c r="H7" i="16" s="1"/>
  <c r="A6" i="16"/>
  <c r="D91" i="32" l="1"/>
  <c r="D80" i="32"/>
  <c r="D124" i="32"/>
  <c r="N41" i="25"/>
  <c r="N30" i="27"/>
  <c r="H41" i="28"/>
  <c r="N52" i="31"/>
  <c r="N41" i="29"/>
  <c r="H41" i="32"/>
  <c r="D113" i="32"/>
  <c r="D25" i="32"/>
  <c r="D69" i="32"/>
  <c r="D157" i="32"/>
  <c r="D124" i="31"/>
  <c r="D58" i="31"/>
  <c r="D91" i="31"/>
  <c r="D69" i="31"/>
  <c r="D146" i="31"/>
  <c r="D102" i="31"/>
  <c r="D47" i="31"/>
  <c r="D102" i="30"/>
  <c r="D124" i="30"/>
  <c r="D69" i="30"/>
  <c r="D58" i="30"/>
  <c r="D91" i="30"/>
  <c r="D47" i="30"/>
  <c r="H56" i="16"/>
  <c r="H56" i="28"/>
  <c r="D113" i="30"/>
  <c r="D179" i="30"/>
  <c r="D58" i="27"/>
  <c r="D102" i="29"/>
  <c r="D69" i="29"/>
  <c r="D58" i="29"/>
  <c r="D124" i="29"/>
  <c r="D179" i="29"/>
  <c r="D135" i="29"/>
  <c r="D80" i="29"/>
  <c r="D25" i="29"/>
  <c r="D91" i="29"/>
  <c r="D14" i="29"/>
  <c r="N89" i="16"/>
  <c r="D91" i="28"/>
  <c r="D135" i="28"/>
  <c r="D113" i="28"/>
  <c r="D47" i="28"/>
  <c r="D146" i="28"/>
  <c r="D179" i="27"/>
  <c r="D102" i="27"/>
  <c r="D91" i="27"/>
  <c r="D146" i="27"/>
  <c r="D135" i="27"/>
  <c r="D124" i="27"/>
  <c r="D47" i="27"/>
  <c r="H65" i="25"/>
  <c r="N43" i="27"/>
  <c r="D14" i="27"/>
  <c r="D124" i="26"/>
  <c r="D69" i="26"/>
  <c r="D102" i="26"/>
  <c r="D113" i="26"/>
  <c r="D135" i="26"/>
  <c r="D91" i="26"/>
  <c r="D25" i="26"/>
  <c r="D135" i="25"/>
  <c r="D113" i="25"/>
  <c r="D69" i="25"/>
  <c r="D91" i="25"/>
  <c r="D14" i="25"/>
  <c r="D58" i="25"/>
  <c r="D124" i="25"/>
  <c r="D157" i="16"/>
  <c r="D179" i="16"/>
  <c r="D91" i="16"/>
  <c r="D124" i="16"/>
  <c r="N24" i="16"/>
  <c r="N23" i="16"/>
  <c r="N30" i="16"/>
  <c r="N32" i="16"/>
  <c r="D146" i="16"/>
  <c r="H88" i="16"/>
  <c r="H87" i="16"/>
  <c r="H86" i="16"/>
  <c r="H85" i="16"/>
  <c r="D168" i="16"/>
  <c r="N77" i="16"/>
  <c r="N75" i="16"/>
  <c r="N74" i="16"/>
  <c r="N54" i="16"/>
  <c r="N52" i="16"/>
  <c r="H77" i="16"/>
  <c r="H75" i="16"/>
  <c r="N66" i="16"/>
  <c r="N64" i="16"/>
  <c r="H55" i="16"/>
  <c r="N22" i="16"/>
  <c r="N21" i="16"/>
  <c r="N20" i="16"/>
  <c r="N19" i="16"/>
  <c r="H54" i="16"/>
  <c r="H53" i="16"/>
  <c r="H52" i="16"/>
  <c r="H33" i="16"/>
  <c r="H32" i="16"/>
  <c r="H31" i="16"/>
  <c r="H30" i="16"/>
  <c r="D47" i="16"/>
  <c r="H39" i="16"/>
  <c r="H41" i="16"/>
  <c r="H43" i="16"/>
  <c r="H45" i="16"/>
  <c r="N39" i="16"/>
  <c r="N41" i="16"/>
  <c r="N43" i="16"/>
  <c r="N45" i="16"/>
  <c r="H40" i="16"/>
  <c r="H42" i="16"/>
  <c r="H44" i="16"/>
  <c r="H46" i="16"/>
  <c r="N40" i="16"/>
  <c r="N42" i="16"/>
  <c r="N44" i="16"/>
  <c r="N46" i="16"/>
  <c r="D113" i="16"/>
  <c r="D14" i="16"/>
  <c r="D36" i="16"/>
  <c r="D25" i="16"/>
  <c r="D58" i="32"/>
  <c r="D36" i="32"/>
  <c r="K10" i="1"/>
  <c r="K8" i="1"/>
  <c r="K6" i="1"/>
  <c r="K21" i="1"/>
  <c r="K19" i="1"/>
  <c r="K17" i="1"/>
  <c r="K32" i="1"/>
  <c r="K30" i="1"/>
  <c r="K28" i="1"/>
  <c r="K43" i="1"/>
  <c r="K41" i="1"/>
  <c r="K39" i="1"/>
  <c r="K54" i="1"/>
  <c r="K52" i="1"/>
  <c r="K50" i="1"/>
  <c r="K65" i="1"/>
  <c r="K63" i="1"/>
  <c r="K61" i="1"/>
  <c r="K76" i="1"/>
  <c r="K74" i="1"/>
  <c r="K72" i="1"/>
  <c r="K87" i="1"/>
  <c r="K85" i="1"/>
  <c r="K83" i="1"/>
  <c r="K98" i="1"/>
  <c r="K96" i="1"/>
  <c r="K94" i="1"/>
  <c r="K109" i="1"/>
  <c r="K107" i="1"/>
  <c r="K105" i="1"/>
  <c r="K120" i="1"/>
  <c r="K118" i="1"/>
  <c r="K116" i="1"/>
  <c r="K131" i="1"/>
  <c r="K129" i="1"/>
  <c r="K127" i="1"/>
  <c r="K137" i="1"/>
  <c r="K141" i="1"/>
  <c r="K139" i="1"/>
  <c r="K148" i="1"/>
  <c r="K152" i="1"/>
  <c r="K150" i="1"/>
  <c r="K159" i="1"/>
  <c r="K163" i="1"/>
  <c r="K161" i="1"/>
  <c r="K170" i="1"/>
  <c r="K174" i="1"/>
  <c r="K172" i="1"/>
  <c r="K181" i="1"/>
  <c r="K185" i="1"/>
  <c r="K183" i="1"/>
  <c r="K192" i="1"/>
  <c r="K196" i="1"/>
  <c r="K194" i="1"/>
  <c r="K203" i="1"/>
  <c r="K207" i="1"/>
  <c r="K205" i="1"/>
  <c r="K214" i="1"/>
  <c r="K218" i="1"/>
  <c r="K216" i="1"/>
  <c r="K5" i="1"/>
  <c r="K9" i="1"/>
  <c r="K7" i="1"/>
  <c r="K16" i="1"/>
  <c r="K20" i="1"/>
  <c r="K18" i="1"/>
  <c r="K27" i="1"/>
  <c r="K31" i="1"/>
  <c r="K29" i="1"/>
  <c r="K38" i="1"/>
  <c r="K42" i="1"/>
  <c r="K40" i="1"/>
  <c r="K49" i="1"/>
  <c r="K53" i="1"/>
  <c r="K51" i="1"/>
  <c r="K60" i="1"/>
  <c r="K64" i="1"/>
  <c r="K62" i="1"/>
  <c r="K71" i="1"/>
  <c r="K75" i="1"/>
  <c r="K73" i="1"/>
  <c r="K82" i="1"/>
  <c r="K86" i="1"/>
  <c r="K84" i="1"/>
  <c r="K93" i="1"/>
  <c r="K97" i="1"/>
  <c r="K95" i="1"/>
  <c r="K104" i="1"/>
  <c r="K108" i="1"/>
  <c r="K106" i="1"/>
  <c r="K115" i="1"/>
  <c r="K119" i="1"/>
  <c r="K117" i="1"/>
  <c r="K126" i="1"/>
  <c r="K130" i="1"/>
  <c r="K128" i="1"/>
  <c r="K142" i="1"/>
  <c r="K140" i="1"/>
  <c r="K138" i="1"/>
  <c r="K153" i="1"/>
  <c r="K151" i="1"/>
  <c r="K149" i="1"/>
  <c r="K164" i="1"/>
  <c r="K162" i="1"/>
  <c r="K160" i="1"/>
  <c r="K175" i="1"/>
  <c r="K173" i="1"/>
  <c r="K171" i="1"/>
  <c r="K186" i="1"/>
  <c r="K184" i="1"/>
  <c r="K182" i="1"/>
  <c r="K197" i="1"/>
  <c r="K195" i="1"/>
  <c r="K193" i="1"/>
  <c r="K208" i="1"/>
  <c r="K206" i="1"/>
  <c r="K204" i="1"/>
  <c r="K219" i="1"/>
  <c r="K217" i="1"/>
  <c r="K215" i="1"/>
  <c r="J10" i="1"/>
  <c r="J8" i="1"/>
  <c r="J6" i="1"/>
  <c r="J21" i="1"/>
  <c r="J19" i="1"/>
  <c r="J17" i="1"/>
  <c r="J32" i="1"/>
  <c r="J30" i="1"/>
  <c r="J28" i="1"/>
  <c r="J43" i="1"/>
  <c r="J41" i="1"/>
  <c r="J39" i="1"/>
  <c r="J54" i="1"/>
  <c r="J52" i="1"/>
  <c r="J50" i="1"/>
  <c r="J65" i="1"/>
  <c r="J63" i="1"/>
  <c r="J61" i="1"/>
  <c r="J76" i="1"/>
  <c r="J74" i="1"/>
  <c r="J72" i="1"/>
  <c r="J87" i="1"/>
  <c r="J85" i="1"/>
  <c r="J83" i="1"/>
  <c r="J98" i="1"/>
  <c r="J96" i="1"/>
  <c r="J94" i="1"/>
  <c r="J109" i="1"/>
  <c r="J107" i="1"/>
  <c r="J105" i="1"/>
  <c r="J120" i="1"/>
  <c r="J118" i="1"/>
  <c r="J116" i="1"/>
  <c r="J131" i="1"/>
  <c r="J129" i="1"/>
  <c r="J127" i="1"/>
  <c r="J137" i="1"/>
  <c r="J148" i="1"/>
  <c r="J159" i="1"/>
  <c r="J170" i="1"/>
  <c r="J181" i="1"/>
  <c r="J192" i="1"/>
  <c r="J203" i="1"/>
  <c r="J214" i="1"/>
  <c r="J5" i="1"/>
  <c r="J9" i="1"/>
  <c r="J7" i="1"/>
  <c r="J16" i="1"/>
  <c r="J20" i="1"/>
  <c r="J18" i="1"/>
  <c r="J27" i="1"/>
  <c r="J31" i="1"/>
  <c r="J29" i="1"/>
  <c r="J38" i="1"/>
  <c r="J42" i="1"/>
  <c r="J40" i="1"/>
  <c r="J49" i="1"/>
  <c r="J53" i="1"/>
  <c r="J51" i="1"/>
  <c r="J60" i="1"/>
  <c r="J64" i="1"/>
  <c r="J62" i="1"/>
  <c r="J71" i="1"/>
  <c r="J75" i="1"/>
  <c r="J73" i="1"/>
  <c r="J82" i="1"/>
  <c r="J86" i="1"/>
  <c r="J84" i="1"/>
  <c r="J93" i="1"/>
  <c r="J97" i="1"/>
  <c r="J95" i="1"/>
  <c r="J104" i="1"/>
  <c r="J108" i="1"/>
  <c r="J106" i="1"/>
  <c r="J115" i="1"/>
  <c r="J119" i="1"/>
  <c r="J117" i="1"/>
  <c r="J126" i="1"/>
  <c r="J130" i="1"/>
  <c r="J128" i="1"/>
  <c r="J142" i="1"/>
  <c r="J141" i="1"/>
  <c r="J140" i="1"/>
  <c r="J139" i="1"/>
  <c r="J138" i="1"/>
  <c r="J153" i="1"/>
  <c r="J152" i="1"/>
  <c r="J151" i="1"/>
  <c r="J150" i="1"/>
  <c r="J149" i="1"/>
  <c r="J164" i="1"/>
  <c r="J163" i="1"/>
  <c r="J162" i="1"/>
  <c r="J161" i="1"/>
  <c r="J160" i="1"/>
  <c r="J175" i="1"/>
  <c r="J174" i="1"/>
  <c r="J173" i="1"/>
  <c r="J172" i="1"/>
  <c r="J171" i="1"/>
  <c r="J186" i="1"/>
  <c r="J185" i="1"/>
  <c r="J184" i="1"/>
  <c r="J183" i="1"/>
  <c r="J182" i="1"/>
  <c r="J197" i="1"/>
  <c r="J196" i="1"/>
  <c r="J195" i="1"/>
  <c r="J194" i="1"/>
  <c r="J193" i="1"/>
  <c r="J208" i="1"/>
  <c r="J207" i="1"/>
  <c r="J206" i="1"/>
  <c r="J205" i="1"/>
  <c r="J204" i="1"/>
  <c r="J219" i="1"/>
  <c r="J218" i="1"/>
  <c r="J217" i="1"/>
  <c r="J216" i="1"/>
  <c r="J215" i="1"/>
  <c r="I10" i="1"/>
  <c r="I8" i="1"/>
  <c r="I6" i="1"/>
  <c r="I21" i="1"/>
  <c r="I19" i="1"/>
  <c r="I17" i="1"/>
  <c r="I32" i="1"/>
  <c r="I30" i="1"/>
  <c r="I28" i="1"/>
  <c r="I43" i="1"/>
  <c r="I41" i="1"/>
  <c r="I39" i="1"/>
  <c r="I54" i="1"/>
  <c r="I52" i="1"/>
  <c r="I50" i="1"/>
  <c r="I65" i="1"/>
  <c r="I63" i="1"/>
  <c r="I61" i="1"/>
  <c r="I76" i="1"/>
  <c r="I74" i="1"/>
  <c r="I72" i="1"/>
  <c r="I87" i="1"/>
  <c r="I85" i="1"/>
  <c r="I83" i="1"/>
  <c r="I98" i="1"/>
  <c r="I96" i="1"/>
  <c r="I94" i="1"/>
  <c r="I109" i="1"/>
  <c r="I107" i="1"/>
  <c r="I105" i="1"/>
  <c r="I120" i="1"/>
  <c r="I118" i="1"/>
  <c r="I116" i="1"/>
  <c r="I131" i="1"/>
  <c r="I129" i="1"/>
  <c r="I127" i="1"/>
  <c r="I137" i="1"/>
  <c r="I141" i="1"/>
  <c r="I139" i="1"/>
  <c r="I148" i="1"/>
  <c r="I152" i="1"/>
  <c r="I150" i="1"/>
  <c r="I159" i="1"/>
  <c r="I163" i="1"/>
  <c r="I161" i="1"/>
  <c r="I170" i="1"/>
  <c r="I174" i="1"/>
  <c r="I172" i="1"/>
  <c r="I181" i="1"/>
  <c r="I185" i="1"/>
  <c r="I183" i="1"/>
  <c r="I192" i="1"/>
  <c r="I196" i="1"/>
  <c r="I194" i="1"/>
  <c r="I203" i="1"/>
  <c r="I207" i="1"/>
  <c r="I205" i="1"/>
  <c r="I214" i="1"/>
  <c r="I218" i="1"/>
  <c r="I216" i="1"/>
  <c r="I5" i="1"/>
  <c r="I9" i="1"/>
  <c r="I7" i="1"/>
  <c r="I16" i="1"/>
  <c r="I20" i="1"/>
  <c r="I18" i="1"/>
  <c r="I27" i="1"/>
  <c r="I31" i="1"/>
  <c r="I29" i="1"/>
  <c r="I38" i="1"/>
  <c r="I42" i="1"/>
  <c r="I40" i="1"/>
  <c r="I49" i="1"/>
  <c r="I53" i="1"/>
  <c r="I51" i="1"/>
  <c r="I60" i="1"/>
  <c r="I64" i="1"/>
  <c r="I62" i="1"/>
  <c r="I71" i="1"/>
  <c r="I75" i="1"/>
  <c r="I73" i="1"/>
  <c r="I82" i="1"/>
  <c r="I86" i="1"/>
  <c r="I84" i="1"/>
  <c r="I93" i="1"/>
  <c r="I97" i="1"/>
  <c r="I95" i="1"/>
  <c r="I104" i="1"/>
  <c r="I108" i="1"/>
  <c r="I106" i="1"/>
  <c r="I115" i="1"/>
  <c r="I119" i="1"/>
  <c r="I117" i="1"/>
  <c r="I126" i="1"/>
  <c r="I130" i="1"/>
  <c r="I128" i="1"/>
  <c r="I142" i="1"/>
  <c r="I140" i="1"/>
  <c r="I138" i="1"/>
  <c r="I153" i="1"/>
  <c r="I151" i="1"/>
  <c r="I149" i="1"/>
  <c r="I164" i="1"/>
  <c r="I162" i="1"/>
  <c r="I160" i="1"/>
  <c r="I175" i="1"/>
  <c r="I173" i="1"/>
  <c r="I171" i="1"/>
  <c r="I186" i="1"/>
  <c r="I184" i="1"/>
  <c r="I182" i="1"/>
  <c r="I197" i="1"/>
  <c r="I195" i="1"/>
  <c r="I193" i="1"/>
  <c r="I208" i="1"/>
  <c r="I206" i="1"/>
  <c r="I204" i="1"/>
  <c r="I219" i="1"/>
  <c r="I217" i="1"/>
  <c r="I215" i="1"/>
  <c r="H10" i="1"/>
  <c r="H8" i="1"/>
  <c r="H6" i="1"/>
  <c r="H21" i="1"/>
  <c r="H19" i="1"/>
  <c r="H17" i="1"/>
  <c r="H32" i="1"/>
  <c r="H30" i="1"/>
  <c r="H28" i="1"/>
  <c r="H54" i="1"/>
  <c r="H52" i="1"/>
  <c r="H50" i="1"/>
  <c r="H43" i="1"/>
  <c r="H41" i="1"/>
  <c r="H39" i="1"/>
  <c r="H65" i="1"/>
  <c r="H63" i="1"/>
  <c r="H61" i="1"/>
  <c r="H76" i="1"/>
  <c r="H74" i="1"/>
  <c r="H72" i="1"/>
  <c r="H87" i="1"/>
  <c r="H85" i="1"/>
  <c r="H83" i="1"/>
  <c r="H98" i="1"/>
  <c r="H96" i="1"/>
  <c r="H94" i="1"/>
  <c r="H109" i="1"/>
  <c r="H107" i="1"/>
  <c r="H105" i="1"/>
  <c r="H120" i="1"/>
  <c r="H118" i="1"/>
  <c r="H116" i="1"/>
  <c r="H131" i="1"/>
  <c r="H129" i="1"/>
  <c r="H127" i="1"/>
  <c r="H137" i="1"/>
  <c r="H148" i="1"/>
  <c r="H159" i="1"/>
  <c r="H170" i="1"/>
  <c r="H181" i="1"/>
  <c r="H192" i="1"/>
  <c r="H203" i="1"/>
  <c r="H214" i="1"/>
  <c r="H5" i="1"/>
  <c r="H9" i="1"/>
  <c r="H7" i="1"/>
  <c r="H16" i="1"/>
  <c r="H20" i="1"/>
  <c r="H18" i="1"/>
  <c r="H27" i="1"/>
  <c r="H31" i="1"/>
  <c r="H29" i="1"/>
  <c r="H49" i="1"/>
  <c r="H53" i="1"/>
  <c r="H51" i="1"/>
  <c r="H38" i="1"/>
  <c r="H42" i="1"/>
  <c r="H40" i="1"/>
  <c r="H60" i="1"/>
  <c r="H64" i="1"/>
  <c r="H62" i="1"/>
  <c r="H71" i="1"/>
  <c r="H75" i="1"/>
  <c r="H73" i="1"/>
  <c r="H82" i="1"/>
  <c r="H86" i="1"/>
  <c r="H84" i="1"/>
  <c r="H93" i="1"/>
  <c r="H97" i="1"/>
  <c r="H95" i="1"/>
  <c r="H104" i="1"/>
  <c r="H108" i="1"/>
  <c r="H106" i="1"/>
  <c r="H115" i="1"/>
  <c r="H119" i="1"/>
  <c r="H117" i="1"/>
  <c r="H126" i="1"/>
  <c r="H130" i="1"/>
  <c r="H128" i="1"/>
  <c r="H142" i="1"/>
  <c r="H141" i="1"/>
  <c r="H140" i="1"/>
  <c r="H139" i="1"/>
  <c r="H138" i="1"/>
  <c r="H153" i="1"/>
  <c r="H152" i="1"/>
  <c r="H151" i="1"/>
  <c r="H150" i="1"/>
  <c r="H149" i="1"/>
  <c r="H164" i="1"/>
  <c r="H163" i="1"/>
  <c r="H162" i="1"/>
  <c r="H161" i="1"/>
  <c r="H160" i="1"/>
  <c r="H175" i="1"/>
  <c r="H174" i="1"/>
  <c r="H173" i="1"/>
  <c r="H172" i="1"/>
  <c r="H171" i="1"/>
  <c r="H186" i="1"/>
  <c r="H185" i="1"/>
  <c r="H184" i="1"/>
  <c r="H183" i="1"/>
  <c r="H182" i="1"/>
  <c r="H197" i="1"/>
  <c r="H196" i="1"/>
  <c r="H195" i="1"/>
  <c r="H194" i="1"/>
  <c r="H193" i="1"/>
  <c r="H208" i="1"/>
  <c r="H207" i="1"/>
  <c r="H206" i="1"/>
  <c r="H205" i="1"/>
  <c r="H204" i="1"/>
  <c r="H219" i="1"/>
  <c r="H218" i="1"/>
  <c r="H217" i="1"/>
  <c r="H216" i="1"/>
  <c r="H215" i="1"/>
  <c r="G10" i="1"/>
  <c r="G8" i="1"/>
  <c r="G6" i="1"/>
  <c r="G21" i="1"/>
  <c r="G19" i="1"/>
  <c r="G17" i="1"/>
  <c r="G32" i="1"/>
  <c r="G30" i="1"/>
  <c r="G28" i="1"/>
  <c r="G43" i="1"/>
  <c r="G41" i="1"/>
  <c r="G39" i="1"/>
  <c r="G54" i="1"/>
  <c r="G52" i="1"/>
  <c r="G50" i="1"/>
  <c r="G65" i="1"/>
  <c r="G63" i="1"/>
  <c r="G61" i="1"/>
  <c r="G76" i="1"/>
  <c r="G74" i="1"/>
  <c r="G72" i="1"/>
  <c r="G87" i="1"/>
  <c r="G85" i="1"/>
  <c r="G83" i="1"/>
  <c r="G98" i="1"/>
  <c r="G96" i="1"/>
  <c r="G94" i="1"/>
  <c r="G109" i="1"/>
  <c r="G107" i="1"/>
  <c r="G105" i="1"/>
  <c r="G120" i="1"/>
  <c r="G118" i="1"/>
  <c r="G116" i="1"/>
  <c r="G131" i="1"/>
  <c r="G129" i="1"/>
  <c r="G127" i="1"/>
  <c r="G137" i="1"/>
  <c r="G141" i="1"/>
  <c r="G139" i="1"/>
  <c r="G148" i="1"/>
  <c r="G152" i="1"/>
  <c r="G150" i="1"/>
  <c r="G159" i="1"/>
  <c r="G163" i="1"/>
  <c r="G161" i="1"/>
  <c r="G170" i="1"/>
  <c r="G174" i="1"/>
  <c r="G172" i="1"/>
  <c r="G181" i="1"/>
  <c r="G185" i="1"/>
  <c r="G183" i="1"/>
  <c r="G192" i="1"/>
  <c r="G196" i="1"/>
  <c r="G194" i="1"/>
  <c r="G203" i="1"/>
  <c r="G207" i="1"/>
  <c r="G205" i="1"/>
  <c r="G214" i="1"/>
  <c r="G218" i="1"/>
  <c r="G216" i="1"/>
  <c r="G5" i="1"/>
  <c r="G9" i="1"/>
  <c r="G7" i="1"/>
  <c r="G16" i="1"/>
  <c r="G20" i="1"/>
  <c r="G18" i="1"/>
  <c r="G27" i="1"/>
  <c r="G31" i="1"/>
  <c r="G29" i="1"/>
  <c r="G38" i="1"/>
  <c r="G42" i="1"/>
  <c r="G40" i="1"/>
  <c r="G49" i="1"/>
  <c r="G53" i="1"/>
  <c r="G51" i="1"/>
  <c r="G60" i="1"/>
  <c r="G64" i="1"/>
  <c r="G62" i="1"/>
  <c r="G71" i="1"/>
  <c r="G75" i="1"/>
  <c r="G73" i="1"/>
  <c r="G82" i="1"/>
  <c r="G86" i="1"/>
  <c r="G84" i="1"/>
  <c r="G93" i="1"/>
  <c r="G97" i="1"/>
  <c r="G95" i="1"/>
  <c r="G104" i="1"/>
  <c r="G108" i="1"/>
  <c r="G106" i="1"/>
  <c r="G115" i="1"/>
  <c r="G119" i="1"/>
  <c r="G117" i="1"/>
  <c r="G126" i="1"/>
  <c r="G130" i="1"/>
  <c r="G128" i="1"/>
  <c r="G142" i="1"/>
  <c r="G140" i="1"/>
  <c r="G138" i="1"/>
  <c r="G153" i="1"/>
  <c r="G151" i="1"/>
  <c r="G149" i="1"/>
  <c r="G164" i="1"/>
  <c r="G162" i="1"/>
  <c r="G160" i="1"/>
  <c r="G175" i="1"/>
  <c r="G173" i="1"/>
  <c r="G171" i="1"/>
  <c r="G186" i="1"/>
  <c r="G184" i="1"/>
  <c r="G182" i="1"/>
  <c r="G197" i="1"/>
  <c r="G195" i="1"/>
  <c r="G193" i="1"/>
  <c r="G208" i="1"/>
  <c r="G206" i="1"/>
  <c r="G204" i="1"/>
  <c r="G219" i="1"/>
  <c r="G217" i="1"/>
  <c r="G215" i="1"/>
  <c r="F10" i="1"/>
  <c r="F8" i="1"/>
  <c r="F6" i="1"/>
  <c r="F21" i="1"/>
  <c r="F19" i="1"/>
  <c r="F17" i="1"/>
  <c r="F32" i="1"/>
  <c r="F30" i="1"/>
  <c r="F28" i="1"/>
  <c r="F43" i="1"/>
  <c r="F41" i="1"/>
  <c r="F39" i="1"/>
  <c r="F54" i="1"/>
  <c r="F52" i="1"/>
  <c r="F50" i="1"/>
  <c r="F65" i="1"/>
  <c r="F63" i="1"/>
  <c r="F61" i="1"/>
  <c r="F76" i="1"/>
  <c r="F74" i="1"/>
  <c r="F72" i="1"/>
  <c r="F87" i="1"/>
  <c r="F85" i="1"/>
  <c r="F83" i="1"/>
  <c r="F98" i="1"/>
  <c r="F96" i="1"/>
  <c r="F94" i="1"/>
  <c r="F109" i="1"/>
  <c r="F107" i="1"/>
  <c r="F105" i="1"/>
  <c r="F120" i="1"/>
  <c r="F118" i="1"/>
  <c r="F116" i="1"/>
  <c r="F131" i="1"/>
  <c r="F129" i="1"/>
  <c r="F127" i="1"/>
  <c r="F137" i="1"/>
  <c r="F148" i="1"/>
  <c r="F159" i="1"/>
  <c r="F170" i="1"/>
  <c r="F181" i="1"/>
  <c r="F192" i="1"/>
  <c r="F203" i="1"/>
  <c r="F214" i="1"/>
  <c r="F5" i="1"/>
  <c r="F9" i="1"/>
  <c r="F7" i="1"/>
  <c r="F16" i="1"/>
  <c r="F20" i="1"/>
  <c r="F18" i="1"/>
  <c r="F27" i="1"/>
  <c r="F31" i="1"/>
  <c r="F29" i="1"/>
  <c r="F38" i="1"/>
  <c r="F42" i="1"/>
  <c r="F40" i="1"/>
  <c r="F49" i="1"/>
  <c r="F53" i="1"/>
  <c r="F51" i="1"/>
  <c r="F60" i="1"/>
  <c r="F64" i="1"/>
  <c r="F62" i="1"/>
  <c r="F71" i="1"/>
  <c r="F75" i="1"/>
  <c r="F73" i="1"/>
  <c r="F82" i="1"/>
  <c r="F86" i="1"/>
  <c r="F84" i="1"/>
  <c r="F93" i="1"/>
  <c r="F97" i="1"/>
  <c r="F95" i="1"/>
  <c r="F104" i="1"/>
  <c r="F108" i="1"/>
  <c r="F106" i="1"/>
  <c r="F115" i="1"/>
  <c r="F119" i="1"/>
  <c r="F117" i="1"/>
  <c r="F126" i="1"/>
  <c r="F130" i="1"/>
  <c r="F128" i="1"/>
  <c r="F142" i="1"/>
  <c r="F141" i="1"/>
  <c r="F140" i="1"/>
  <c r="F139" i="1"/>
  <c r="F138" i="1"/>
  <c r="F153" i="1"/>
  <c r="F152" i="1"/>
  <c r="F151" i="1"/>
  <c r="F150" i="1"/>
  <c r="F149" i="1"/>
  <c r="F164" i="1"/>
  <c r="F163" i="1"/>
  <c r="F162" i="1"/>
  <c r="F161" i="1"/>
  <c r="F160" i="1"/>
  <c r="F175" i="1"/>
  <c r="F174" i="1"/>
  <c r="F173" i="1"/>
  <c r="F172" i="1"/>
  <c r="F171" i="1"/>
  <c r="F186" i="1"/>
  <c r="F185" i="1"/>
  <c r="F184" i="1"/>
  <c r="F183" i="1"/>
  <c r="F182" i="1"/>
  <c r="F197" i="1"/>
  <c r="F196" i="1"/>
  <c r="F195" i="1"/>
  <c r="F194" i="1"/>
  <c r="F193" i="1"/>
  <c r="F208" i="1"/>
  <c r="F207" i="1"/>
  <c r="F206" i="1"/>
  <c r="F205" i="1"/>
  <c r="F204" i="1"/>
  <c r="F219" i="1"/>
  <c r="F218" i="1"/>
  <c r="F217" i="1"/>
  <c r="F216" i="1"/>
  <c r="F215" i="1"/>
  <c r="E137" i="1"/>
  <c r="E141" i="1"/>
  <c r="E139" i="1"/>
  <c r="E148" i="1"/>
  <c r="E152" i="1"/>
  <c r="E150" i="1"/>
  <c r="E159" i="1"/>
  <c r="E170" i="1"/>
  <c r="E174" i="1"/>
  <c r="E172" i="1"/>
  <c r="E181" i="1"/>
  <c r="E185" i="1"/>
  <c r="E183" i="1"/>
  <c r="E192" i="1"/>
  <c r="E196" i="1"/>
  <c r="E194" i="1"/>
  <c r="E203" i="1"/>
  <c r="E207" i="1"/>
  <c r="E205" i="1"/>
  <c r="E214" i="1"/>
  <c r="E218" i="1"/>
  <c r="E216" i="1"/>
  <c r="E142" i="1"/>
  <c r="E140" i="1"/>
  <c r="E138" i="1"/>
  <c r="E153" i="1"/>
  <c r="E151" i="1"/>
  <c r="E149" i="1"/>
  <c r="E164" i="1"/>
  <c r="E175" i="1"/>
  <c r="E173" i="1"/>
  <c r="E171" i="1"/>
  <c r="E186" i="1"/>
  <c r="E184" i="1"/>
  <c r="E182" i="1"/>
  <c r="E197" i="1"/>
  <c r="E195" i="1"/>
  <c r="E193" i="1"/>
  <c r="E208" i="1"/>
  <c r="E206" i="1"/>
  <c r="E204" i="1"/>
  <c r="E219" i="1"/>
  <c r="E217" i="1"/>
  <c r="E215" i="1"/>
  <c r="D181" i="1"/>
  <c r="D192" i="1"/>
  <c r="D203" i="1"/>
  <c r="D214" i="1"/>
  <c r="D137" i="1"/>
  <c r="D148" i="1"/>
  <c r="D170" i="1"/>
  <c r="D164" i="1"/>
  <c r="D208" i="1"/>
  <c r="D206" i="1"/>
  <c r="D204" i="1"/>
  <c r="D142" i="1"/>
  <c r="D141" i="1"/>
  <c r="D140" i="1"/>
  <c r="D139" i="1"/>
  <c r="D138" i="1"/>
  <c r="D175" i="1"/>
  <c r="D174" i="1"/>
  <c r="D173" i="1"/>
  <c r="D172" i="1"/>
  <c r="D171" i="1"/>
  <c r="D197" i="1"/>
  <c r="D196" i="1"/>
  <c r="D195" i="1"/>
  <c r="D194" i="1"/>
  <c r="R82" i="1" s="1"/>
  <c r="D193" i="1"/>
  <c r="D207" i="1"/>
  <c r="D205" i="1"/>
  <c r="D153" i="1"/>
  <c r="D152" i="1"/>
  <c r="D151" i="1"/>
  <c r="D150" i="1"/>
  <c r="D149" i="1"/>
  <c r="D186" i="1"/>
  <c r="D185" i="1"/>
  <c r="D184" i="1"/>
  <c r="D183" i="1"/>
  <c r="D182" i="1"/>
  <c r="D219" i="1"/>
  <c r="D218" i="1"/>
  <c r="D217" i="1"/>
  <c r="D216" i="1"/>
  <c r="D215" i="1"/>
  <c r="L72" i="1"/>
  <c r="L74" i="1"/>
  <c r="L76" i="1"/>
  <c r="L94" i="1"/>
  <c r="L96" i="1"/>
  <c r="L98" i="1"/>
  <c r="L116" i="1"/>
  <c r="L118" i="1"/>
  <c r="L120" i="1"/>
  <c r="L127" i="1"/>
  <c r="L129" i="1"/>
  <c r="L131" i="1"/>
  <c r="L172" i="1"/>
  <c r="Z80" i="1" s="1"/>
  <c r="L192" i="1"/>
  <c r="L194" i="1"/>
  <c r="L196" i="1"/>
  <c r="L215" i="1"/>
  <c r="L217" i="1"/>
  <c r="L219" i="1"/>
  <c r="L142" i="1"/>
  <c r="L140" i="1"/>
  <c r="Z97" i="1" s="1"/>
  <c r="L138" i="1"/>
  <c r="L148" i="1"/>
  <c r="L152" i="1"/>
  <c r="L150" i="1"/>
  <c r="Z78" i="1" s="1"/>
  <c r="L164" i="1"/>
  <c r="L163" i="1"/>
  <c r="L162" i="1"/>
  <c r="L161" i="1"/>
  <c r="L160" i="1"/>
  <c r="L175" i="1"/>
  <c r="L173" i="1"/>
  <c r="L185" i="1"/>
  <c r="L195" i="1"/>
  <c r="L214" i="1"/>
  <c r="L216" i="1"/>
  <c r="L83" i="1"/>
  <c r="L85" i="1"/>
  <c r="L87" i="1"/>
  <c r="L105" i="1"/>
  <c r="L107" i="1"/>
  <c r="L109" i="1"/>
  <c r="L182" i="1"/>
  <c r="Z61" i="1" s="1"/>
  <c r="L184" i="1"/>
  <c r="L186" i="1"/>
  <c r="Z141" i="1" s="1"/>
  <c r="L204" i="1"/>
  <c r="L205" i="1"/>
  <c r="L206" i="1"/>
  <c r="Z103" i="1" s="1"/>
  <c r="L207" i="1"/>
  <c r="L208" i="1"/>
  <c r="L137" i="1"/>
  <c r="L141" i="1"/>
  <c r="L139" i="1"/>
  <c r="L153" i="1"/>
  <c r="L151" i="1"/>
  <c r="Z98" i="1" s="1"/>
  <c r="L149" i="1"/>
  <c r="L159" i="1"/>
  <c r="Z39" i="1" s="1"/>
  <c r="L170" i="1"/>
  <c r="L174" i="1"/>
  <c r="Z120" i="1" s="1"/>
  <c r="L171" i="1"/>
  <c r="L181" i="1"/>
  <c r="Z41" i="1" s="1"/>
  <c r="L183" i="1"/>
  <c r="L197" i="1"/>
  <c r="L193" i="1"/>
  <c r="L203" i="1"/>
  <c r="Z43" i="1" s="1"/>
  <c r="L218" i="1"/>
  <c r="L10" i="1"/>
  <c r="L8" i="1"/>
  <c r="L6" i="1"/>
  <c r="L16" i="1"/>
  <c r="L21" i="1"/>
  <c r="L19" i="1"/>
  <c r="L17" i="1"/>
  <c r="L27" i="1"/>
  <c r="L32" i="1"/>
  <c r="L30" i="1"/>
  <c r="L28" i="1"/>
  <c r="L38" i="1"/>
  <c r="L43" i="1"/>
  <c r="L41" i="1"/>
  <c r="L39" i="1"/>
  <c r="L49" i="1"/>
  <c r="L54" i="1"/>
  <c r="L52" i="1"/>
  <c r="L50" i="1"/>
  <c r="L60" i="1"/>
  <c r="L65" i="1"/>
  <c r="L63" i="1"/>
  <c r="L61" i="1"/>
  <c r="L71" i="1"/>
  <c r="L82" i="1"/>
  <c r="L93" i="1"/>
  <c r="L104" i="1"/>
  <c r="L115" i="1"/>
  <c r="L126" i="1"/>
  <c r="L5" i="1"/>
  <c r="L9" i="1"/>
  <c r="L7" i="1"/>
  <c r="L20" i="1"/>
  <c r="L18" i="1"/>
  <c r="L31" i="1"/>
  <c r="L29" i="1"/>
  <c r="L42" i="1"/>
  <c r="L40" i="1"/>
  <c r="L53" i="1"/>
  <c r="L51" i="1"/>
  <c r="L64" i="1"/>
  <c r="L62" i="1"/>
  <c r="L75" i="1"/>
  <c r="L73" i="1"/>
  <c r="L86" i="1"/>
  <c r="L84" i="1"/>
  <c r="L97" i="1"/>
  <c r="L95" i="1"/>
  <c r="L108" i="1"/>
  <c r="L106" i="1"/>
  <c r="L119" i="1"/>
  <c r="L117" i="1"/>
  <c r="L130" i="1"/>
  <c r="L128" i="1"/>
  <c r="E28" i="1"/>
  <c r="E30" i="1"/>
  <c r="E32" i="1"/>
  <c r="E39" i="1"/>
  <c r="E41" i="1"/>
  <c r="E43" i="1"/>
  <c r="E50" i="1"/>
  <c r="E52" i="1"/>
  <c r="E54" i="1"/>
  <c r="E63" i="1"/>
  <c r="E83" i="1"/>
  <c r="E84" i="1"/>
  <c r="E85" i="1"/>
  <c r="E87" i="1"/>
  <c r="E104" i="1"/>
  <c r="E105" i="1"/>
  <c r="E106" i="1"/>
  <c r="E107" i="1"/>
  <c r="E108" i="1"/>
  <c r="E109" i="1"/>
  <c r="E5" i="1"/>
  <c r="S25" i="1" s="1"/>
  <c r="D27" i="35" s="1"/>
  <c r="E7" i="1"/>
  <c r="E20" i="1"/>
  <c r="E27" i="1"/>
  <c r="E29" i="1"/>
  <c r="E42" i="1"/>
  <c r="E49" i="1"/>
  <c r="E51" i="1"/>
  <c r="E64" i="1"/>
  <c r="E71" i="1"/>
  <c r="E73" i="1"/>
  <c r="E86" i="1"/>
  <c r="E6" i="1"/>
  <c r="E8" i="1"/>
  <c r="E10" i="1"/>
  <c r="E17" i="1"/>
  <c r="E19" i="1"/>
  <c r="E21" i="1"/>
  <c r="E61" i="1"/>
  <c r="E65" i="1"/>
  <c r="E72" i="1"/>
  <c r="E74" i="1"/>
  <c r="E76" i="1"/>
  <c r="E93" i="1"/>
  <c r="E94" i="1"/>
  <c r="E95" i="1"/>
  <c r="E96" i="1"/>
  <c r="E97" i="1"/>
  <c r="E98" i="1"/>
  <c r="E115" i="1"/>
  <c r="E116" i="1"/>
  <c r="E117" i="1"/>
  <c r="E118" i="1"/>
  <c r="E119" i="1"/>
  <c r="E120" i="1"/>
  <c r="E126" i="1"/>
  <c r="E127" i="1"/>
  <c r="E128" i="1"/>
  <c r="E129" i="1"/>
  <c r="E130" i="1"/>
  <c r="E131" i="1"/>
  <c r="E9" i="1"/>
  <c r="E16" i="1"/>
  <c r="E18" i="1"/>
  <c r="E31" i="1"/>
  <c r="E38" i="1"/>
  <c r="E40" i="1"/>
  <c r="E53" i="1"/>
  <c r="E60" i="1"/>
  <c r="E62" i="1"/>
  <c r="E75" i="1"/>
  <c r="E82" i="1"/>
  <c r="D5" i="1"/>
  <c r="D9" i="1"/>
  <c r="D7" i="1"/>
  <c r="D16" i="1"/>
  <c r="D20" i="1"/>
  <c r="D18" i="1"/>
  <c r="D27" i="1"/>
  <c r="D31" i="1"/>
  <c r="D29" i="1"/>
  <c r="D38" i="1"/>
  <c r="D42" i="1"/>
  <c r="R108" i="1" s="1"/>
  <c r="D40" i="1"/>
  <c r="D49" i="1"/>
  <c r="D53" i="1"/>
  <c r="D51" i="1"/>
  <c r="D60" i="1"/>
  <c r="D64" i="1"/>
  <c r="D62" i="1"/>
  <c r="D71" i="1"/>
  <c r="D75" i="1"/>
  <c r="D73" i="1"/>
  <c r="D82" i="1"/>
  <c r="D86" i="1"/>
  <c r="D84" i="1"/>
  <c r="D93" i="1"/>
  <c r="D97" i="1"/>
  <c r="D95" i="1"/>
  <c r="D104" i="1"/>
  <c r="D108" i="1"/>
  <c r="D106" i="1"/>
  <c r="D115" i="1"/>
  <c r="D119" i="1"/>
  <c r="D117" i="1"/>
  <c r="D126" i="1"/>
  <c r="D130" i="1"/>
  <c r="R116" i="1" s="1"/>
  <c r="D128" i="1"/>
  <c r="R76" i="1" s="1"/>
  <c r="D10" i="1"/>
  <c r="R125" i="1" s="1"/>
  <c r="D8" i="1"/>
  <c r="D6" i="1"/>
  <c r="D21" i="1"/>
  <c r="D19" i="1"/>
  <c r="R86" i="1" s="1"/>
  <c r="D17" i="1"/>
  <c r="D32" i="1"/>
  <c r="D30" i="1"/>
  <c r="D28" i="1"/>
  <c r="R47" i="1" s="1"/>
  <c r="D43" i="1"/>
  <c r="D41" i="1"/>
  <c r="D39" i="1"/>
  <c r="D54" i="1"/>
  <c r="R129" i="1" s="1"/>
  <c r="D52" i="1"/>
  <c r="D50" i="1"/>
  <c r="D65" i="1"/>
  <c r="D63" i="1"/>
  <c r="R90" i="1" s="1"/>
  <c r="D61" i="1"/>
  <c r="D76" i="1"/>
  <c r="R131" i="1" s="1"/>
  <c r="D74" i="1"/>
  <c r="D72" i="1"/>
  <c r="D87" i="1"/>
  <c r="D85" i="1"/>
  <c r="D83" i="1"/>
  <c r="D98" i="1"/>
  <c r="R133" i="1" s="1"/>
  <c r="D96" i="1"/>
  <c r="D94" i="1"/>
  <c r="R53" i="1" s="1"/>
  <c r="D109" i="1"/>
  <c r="D107" i="1"/>
  <c r="R94" i="1" s="1"/>
  <c r="D105" i="1"/>
  <c r="D120" i="1"/>
  <c r="R135" i="1" s="1"/>
  <c r="D118" i="1"/>
  <c r="D116" i="1"/>
  <c r="R55" i="1" s="1"/>
  <c r="D131" i="1"/>
  <c r="D129" i="1"/>
  <c r="R96" i="1" s="1"/>
  <c r="D127" i="1"/>
  <c r="D135" i="16"/>
  <c r="D102" i="16"/>
  <c r="D80" i="16"/>
  <c r="D69" i="16"/>
  <c r="D58" i="16"/>
  <c r="F66" i="1"/>
  <c r="W64" i="1" l="1"/>
  <c r="H66" i="35" s="1"/>
  <c r="W144" i="1"/>
  <c r="H146" i="35" s="1"/>
  <c r="W103" i="1"/>
  <c r="H105" i="35" s="1"/>
  <c r="W62" i="1"/>
  <c r="H64" i="35" s="1"/>
  <c r="W142" i="1"/>
  <c r="H144" i="35" s="1"/>
  <c r="W101" i="1"/>
  <c r="H103" i="35" s="1"/>
  <c r="W60" i="1"/>
  <c r="H62" i="35" s="1"/>
  <c r="W140" i="1"/>
  <c r="H142" i="35" s="1"/>
  <c r="W99" i="1"/>
  <c r="H101" i="35" s="1"/>
  <c r="W58" i="1"/>
  <c r="H60" i="35" s="1"/>
  <c r="W138" i="1"/>
  <c r="H140" i="35" s="1"/>
  <c r="W97" i="1"/>
  <c r="H99" i="35" s="1"/>
  <c r="W76" i="1"/>
  <c r="H78" i="35" s="1"/>
  <c r="W36" i="1"/>
  <c r="H38" i="35" s="1"/>
  <c r="W115" i="1"/>
  <c r="H117" i="35" s="1"/>
  <c r="W74" i="1"/>
  <c r="H76" i="35" s="1"/>
  <c r="W34" i="1"/>
  <c r="H36" i="35" s="1"/>
  <c r="W113" i="1"/>
  <c r="H115" i="35" s="1"/>
  <c r="W72" i="1"/>
  <c r="H74" i="35" s="1"/>
  <c r="W32" i="1"/>
  <c r="H34" i="35" s="1"/>
  <c r="W111" i="1"/>
  <c r="H113" i="35" s="1"/>
  <c r="W70" i="1"/>
  <c r="H72" i="35" s="1"/>
  <c r="W30" i="1"/>
  <c r="H32" i="35" s="1"/>
  <c r="W109" i="1"/>
  <c r="H111" i="35" s="1"/>
  <c r="W68" i="1"/>
  <c r="H70" i="35" s="1"/>
  <c r="W28" i="1"/>
  <c r="H30" i="35" s="1"/>
  <c r="W107" i="1"/>
  <c r="H109" i="35" s="1"/>
  <c r="W66" i="1"/>
  <c r="H68" i="35" s="1"/>
  <c r="W26" i="1"/>
  <c r="H28" i="35" s="1"/>
  <c r="W105" i="1"/>
  <c r="H107" i="35" s="1"/>
  <c r="W84" i="1"/>
  <c r="H86" i="35" s="1"/>
  <c r="W44" i="1"/>
  <c r="H46" i="35" s="1"/>
  <c r="W123" i="1"/>
  <c r="H125" i="35" s="1"/>
  <c r="W82" i="1"/>
  <c r="H84" i="35" s="1"/>
  <c r="W42" i="1"/>
  <c r="H44" i="35" s="1"/>
  <c r="W121" i="1"/>
  <c r="H123" i="35" s="1"/>
  <c r="W80" i="1"/>
  <c r="H82" i="35" s="1"/>
  <c r="W40" i="1"/>
  <c r="H42" i="35" s="1"/>
  <c r="W119" i="1"/>
  <c r="H121" i="35" s="1"/>
  <c r="W78" i="1"/>
  <c r="H80" i="35" s="1"/>
  <c r="W38" i="1"/>
  <c r="H40" i="35" s="1"/>
  <c r="W117" i="1"/>
  <c r="H119" i="35" s="1"/>
  <c r="W56" i="1"/>
  <c r="H58" i="35" s="1"/>
  <c r="W136" i="1"/>
  <c r="H138" i="35" s="1"/>
  <c r="W95" i="1"/>
  <c r="H97" i="35" s="1"/>
  <c r="W54" i="1"/>
  <c r="H56" i="35" s="1"/>
  <c r="W134" i="1"/>
  <c r="H136" i="35" s="1"/>
  <c r="W93" i="1"/>
  <c r="H95" i="35" s="1"/>
  <c r="W52" i="1"/>
  <c r="H54" i="35" s="1"/>
  <c r="W132" i="1"/>
  <c r="H134" i="35" s="1"/>
  <c r="W91" i="1"/>
  <c r="H93" i="35" s="1"/>
  <c r="W50" i="1"/>
  <c r="H52" i="35" s="1"/>
  <c r="W130" i="1"/>
  <c r="H132" i="35" s="1"/>
  <c r="W89" i="1"/>
  <c r="H91" i="35" s="1"/>
  <c r="W48" i="1"/>
  <c r="H50" i="35" s="1"/>
  <c r="W128" i="1"/>
  <c r="H130" i="35" s="1"/>
  <c r="W87" i="1"/>
  <c r="H89" i="35" s="1"/>
  <c r="W46" i="1"/>
  <c r="H48" i="35" s="1"/>
  <c r="W126" i="1"/>
  <c r="H128" i="35" s="1"/>
  <c r="W85" i="1"/>
  <c r="H87" i="35" s="1"/>
  <c r="W104" i="1"/>
  <c r="H106" i="35" s="1"/>
  <c r="W63" i="1"/>
  <c r="H65" i="35" s="1"/>
  <c r="W143" i="1"/>
  <c r="H145" i="35" s="1"/>
  <c r="W102" i="1"/>
  <c r="H104" i="35" s="1"/>
  <c r="W61" i="1"/>
  <c r="H63" i="35" s="1"/>
  <c r="W141" i="1"/>
  <c r="H143" i="35" s="1"/>
  <c r="W100" i="1"/>
  <c r="H102" i="35" s="1"/>
  <c r="W59" i="1"/>
  <c r="H61" i="35" s="1"/>
  <c r="W139" i="1"/>
  <c r="H141" i="35" s="1"/>
  <c r="W98" i="1"/>
  <c r="H100" i="35" s="1"/>
  <c r="W57" i="1"/>
  <c r="H59" i="35" s="1"/>
  <c r="W137" i="1"/>
  <c r="H139" i="35" s="1"/>
  <c r="W116" i="1"/>
  <c r="H118" i="35" s="1"/>
  <c r="W75" i="1"/>
  <c r="H77" i="35" s="1"/>
  <c r="W35" i="1"/>
  <c r="H37" i="35" s="1"/>
  <c r="W114" i="1"/>
  <c r="H116" i="35" s="1"/>
  <c r="W73" i="1"/>
  <c r="H75" i="35" s="1"/>
  <c r="W33" i="1"/>
  <c r="H35" i="35" s="1"/>
  <c r="W112" i="1"/>
  <c r="H114" i="35" s="1"/>
  <c r="W71" i="1"/>
  <c r="H73" i="35" s="1"/>
  <c r="W31" i="1"/>
  <c r="H33" i="35" s="1"/>
  <c r="W110" i="1"/>
  <c r="H112" i="35" s="1"/>
  <c r="W69" i="1"/>
  <c r="H71" i="35" s="1"/>
  <c r="W29" i="1"/>
  <c r="H31" i="35" s="1"/>
  <c r="W108" i="1"/>
  <c r="H110" i="35" s="1"/>
  <c r="W67" i="1"/>
  <c r="H69" i="35" s="1"/>
  <c r="W27" i="1"/>
  <c r="H29" i="35" s="1"/>
  <c r="W106" i="1"/>
  <c r="H108" i="35" s="1"/>
  <c r="W65" i="1"/>
  <c r="H67" i="35" s="1"/>
  <c r="W25" i="1"/>
  <c r="H27" i="35" s="1"/>
  <c r="W124" i="1"/>
  <c r="H126" i="35" s="1"/>
  <c r="W83" i="1"/>
  <c r="H85" i="35" s="1"/>
  <c r="W43" i="1"/>
  <c r="H45" i="35" s="1"/>
  <c r="W122" i="1"/>
  <c r="H124" i="35" s="1"/>
  <c r="W81" i="1"/>
  <c r="H83" i="35" s="1"/>
  <c r="W41" i="1"/>
  <c r="H43" i="35" s="1"/>
  <c r="W120" i="1"/>
  <c r="H122" i="35" s="1"/>
  <c r="W79" i="1"/>
  <c r="H81" i="35" s="1"/>
  <c r="W39" i="1"/>
  <c r="H41" i="35" s="1"/>
  <c r="W118" i="1"/>
  <c r="H120" i="35" s="1"/>
  <c r="W77" i="1"/>
  <c r="H79" i="35" s="1"/>
  <c r="W37" i="1"/>
  <c r="H39" i="35" s="1"/>
  <c r="W96" i="1"/>
  <c r="H98" i="35" s="1"/>
  <c r="W55" i="1"/>
  <c r="H57" i="35" s="1"/>
  <c r="W135" i="1"/>
  <c r="H137" i="35" s="1"/>
  <c r="W94" i="1"/>
  <c r="H96" i="35" s="1"/>
  <c r="W53" i="1"/>
  <c r="H55" i="35" s="1"/>
  <c r="W133" i="1"/>
  <c r="H135" i="35" s="1"/>
  <c r="W92" i="1"/>
  <c r="H94" i="35" s="1"/>
  <c r="W51" i="1"/>
  <c r="H53" i="35" s="1"/>
  <c r="W131" i="1"/>
  <c r="H133" i="35" s="1"/>
  <c r="W90" i="1"/>
  <c r="H92" i="35" s="1"/>
  <c r="W49" i="1"/>
  <c r="H51" i="35" s="1"/>
  <c r="W129" i="1"/>
  <c r="H131" i="35" s="1"/>
  <c r="W88" i="1"/>
  <c r="H90" i="35" s="1"/>
  <c r="W47" i="1"/>
  <c r="H49" i="35" s="1"/>
  <c r="W127" i="1"/>
  <c r="H129" i="35" s="1"/>
  <c r="W86" i="1"/>
  <c r="H88" i="35" s="1"/>
  <c r="W45" i="1"/>
  <c r="H47" i="35" s="1"/>
  <c r="W125" i="1"/>
  <c r="H127" i="35" s="1"/>
  <c r="H55" i="1"/>
  <c r="H110" i="1"/>
  <c r="H11" i="1"/>
  <c r="V84" i="1"/>
  <c r="G86" i="35" s="1"/>
  <c r="V124" i="1"/>
  <c r="G126" i="35" s="1"/>
  <c r="V63" i="1"/>
  <c r="G65" i="35" s="1"/>
  <c r="V103" i="1"/>
  <c r="G105" i="35" s="1"/>
  <c r="V143" i="1"/>
  <c r="G145" i="35" s="1"/>
  <c r="V82" i="1"/>
  <c r="G84" i="35" s="1"/>
  <c r="V122" i="1"/>
  <c r="G124" i="35" s="1"/>
  <c r="V61" i="1"/>
  <c r="G63" i="35" s="1"/>
  <c r="V101" i="1"/>
  <c r="G103" i="35" s="1"/>
  <c r="V141" i="1"/>
  <c r="G143" i="35" s="1"/>
  <c r="V80" i="1"/>
  <c r="G82" i="35" s="1"/>
  <c r="V120" i="1"/>
  <c r="G122" i="35" s="1"/>
  <c r="V59" i="1"/>
  <c r="G61" i="35" s="1"/>
  <c r="V99" i="1"/>
  <c r="G101" i="35" s="1"/>
  <c r="V139" i="1"/>
  <c r="G141" i="35" s="1"/>
  <c r="V78" i="1"/>
  <c r="G80" i="35" s="1"/>
  <c r="V118" i="1"/>
  <c r="G120" i="35" s="1"/>
  <c r="V57" i="1"/>
  <c r="G59" i="35" s="1"/>
  <c r="V97" i="1"/>
  <c r="G99" i="35" s="1"/>
  <c r="V137" i="1"/>
  <c r="G139" i="35" s="1"/>
  <c r="V116" i="1"/>
  <c r="G118" i="35" s="1"/>
  <c r="V75" i="1"/>
  <c r="G77" i="35" s="1"/>
  <c r="V35" i="1"/>
  <c r="G37" i="35" s="1"/>
  <c r="V114" i="1"/>
  <c r="G116" i="35" s="1"/>
  <c r="V73" i="1"/>
  <c r="G75" i="35" s="1"/>
  <c r="V33" i="1"/>
  <c r="G35" i="35" s="1"/>
  <c r="V112" i="1"/>
  <c r="G114" i="35" s="1"/>
  <c r="V71" i="1"/>
  <c r="G73" i="35" s="1"/>
  <c r="V31" i="1"/>
  <c r="G33" i="35" s="1"/>
  <c r="V110" i="1"/>
  <c r="G112" i="35" s="1"/>
  <c r="V68" i="1"/>
  <c r="G70" i="35" s="1"/>
  <c r="V28" i="1"/>
  <c r="G30" i="35" s="1"/>
  <c r="V109" i="1"/>
  <c r="G111" i="35" s="1"/>
  <c r="V67" i="1"/>
  <c r="G69" i="35" s="1"/>
  <c r="V27" i="1"/>
  <c r="G29" i="35" s="1"/>
  <c r="V106" i="1"/>
  <c r="G108" i="35" s="1"/>
  <c r="V65" i="1"/>
  <c r="G67" i="35" s="1"/>
  <c r="V25" i="1"/>
  <c r="G27" i="35" s="1"/>
  <c r="V43" i="1"/>
  <c r="G45" i="35" s="1"/>
  <c r="V41" i="1"/>
  <c r="G43" i="35" s="1"/>
  <c r="V39" i="1"/>
  <c r="G41" i="35" s="1"/>
  <c r="V37" i="1"/>
  <c r="G39" i="35" s="1"/>
  <c r="V96" i="1"/>
  <c r="G98" i="35" s="1"/>
  <c r="V55" i="1"/>
  <c r="G57" i="35" s="1"/>
  <c r="V135" i="1"/>
  <c r="G137" i="35" s="1"/>
  <c r="V94" i="1"/>
  <c r="G96" i="35" s="1"/>
  <c r="V53" i="1"/>
  <c r="G55" i="35" s="1"/>
  <c r="V133" i="1"/>
  <c r="G135" i="35" s="1"/>
  <c r="V92" i="1"/>
  <c r="G94" i="35" s="1"/>
  <c r="V51" i="1"/>
  <c r="G53" i="35" s="1"/>
  <c r="V131" i="1"/>
  <c r="G133" i="35" s="1"/>
  <c r="V90" i="1"/>
  <c r="G92" i="35" s="1"/>
  <c r="V48" i="1"/>
  <c r="G50" i="35" s="1"/>
  <c r="V128" i="1"/>
  <c r="G130" i="35" s="1"/>
  <c r="V89" i="1"/>
  <c r="G91" i="35" s="1"/>
  <c r="V47" i="1"/>
  <c r="G49" i="35" s="1"/>
  <c r="V127" i="1"/>
  <c r="G129" i="35" s="1"/>
  <c r="V86" i="1"/>
  <c r="G88" i="35" s="1"/>
  <c r="V45" i="1"/>
  <c r="G47" i="35" s="1"/>
  <c r="V125" i="1"/>
  <c r="G127" i="35" s="1"/>
  <c r="H33" i="1"/>
  <c r="H77" i="1"/>
  <c r="V64" i="1"/>
  <c r="G66" i="35" s="1"/>
  <c r="V104" i="1"/>
  <c r="G106" i="35" s="1"/>
  <c r="V144" i="1"/>
  <c r="G146" i="35" s="1"/>
  <c r="V83" i="1"/>
  <c r="G85" i="35" s="1"/>
  <c r="V123" i="1"/>
  <c r="G125" i="35" s="1"/>
  <c r="V62" i="1"/>
  <c r="G64" i="35" s="1"/>
  <c r="V102" i="1"/>
  <c r="G104" i="35" s="1"/>
  <c r="V142" i="1"/>
  <c r="G144" i="35" s="1"/>
  <c r="V81" i="1"/>
  <c r="G83" i="35" s="1"/>
  <c r="V121" i="1"/>
  <c r="G123" i="35" s="1"/>
  <c r="V60" i="1"/>
  <c r="G62" i="35" s="1"/>
  <c r="V100" i="1"/>
  <c r="G102" i="35" s="1"/>
  <c r="V140" i="1"/>
  <c r="G142" i="35" s="1"/>
  <c r="V79" i="1"/>
  <c r="G81" i="35" s="1"/>
  <c r="V119" i="1"/>
  <c r="G121" i="35" s="1"/>
  <c r="V58" i="1"/>
  <c r="G60" i="35" s="1"/>
  <c r="V98" i="1"/>
  <c r="G100" i="35" s="1"/>
  <c r="V138" i="1"/>
  <c r="G140" i="35" s="1"/>
  <c r="V77" i="1"/>
  <c r="G79" i="35" s="1"/>
  <c r="V117" i="1"/>
  <c r="G119" i="35" s="1"/>
  <c r="V76" i="1"/>
  <c r="G78" i="35" s="1"/>
  <c r="V36" i="1"/>
  <c r="G38" i="35" s="1"/>
  <c r="V115" i="1"/>
  <c r="G117" i="35" s="1"/>
  <c r="V74" i="1"/>
  <c r="G76" i="35" s="1"/>
  <c r="V34" i="1"/>
  <c r="G36" i="35" s="1"/>
  <c r="V113" i="1"/>
  <c r="G115" i="35" s="1"/>
  <c r="V72" i="1"/>
  <c r="G74" i="35" s="1"/>
  <c r="V32" i="1"/>
  <c r="G34" i="35" s="1"/>
  <c r="V111" i="1"/>
  <c r="G113" i="35" s="1"/>
  <c r="V70" i="1"/>
  <c r="G72" i="35" s="1"/>
  <c r="V30" i="1"/>
  <c r="G32" i="35" s="1"/>
  <c r="V108" i="1"/>
  <c r="G110" i="35" s="1"/>
  <c r="V69" i="1"/>
  <c r="G71" i="35" s="1"/>
  <c r="V29" i="1"/>
  <c r="G31" i="35" s="1"/>
  <c r="V107" i="1"/>
  <c r="G109" i="35" s="1"/>
  <c r="V66" i="1"/>
  <c r="G68" i="35" s="1"/>
  <c r="V26" i="1"/>
  <c r="G28" i="35" s="1"/>
  <c r="V105" i="1"/>
  <c r="G107" i="35" s="1"/>
  <c r="V44" i="1"/>
  <c r="G46" i="35" s="1"/>
  <c r="V42" i="1"/>
  <c r="G44" i="35" s="1"/>
  <c r="V40" i="1"/>
  <c r="G42" i="35" s="1"/>
  <c r="V38" i="1"/>
  <c r="G40" i="35" s="1"/>
  <c r="V56" i="1"/>
  <c r="G58" i="35" s="1"/>
  <c r="V136" i="1"/>
  <c r="G138" i="35" s="1"/>
  <c r="V95" i="1"/>
  <c r="G97" i="35" s="1"/>
  <c r="V54" i="1"/>
  <c r="G56" i="35" s="1"/>
  <c r="V134" i="1"/>
  <c r="G136" i="35" s="1"/>
  <c r="V93" i="1"/>
  <c r="G95" i="35" s="1"/>
  <c r="V52" i="1"/>
  <c r="G54" i="35" s="1"/>
  <c r="V132" i="1"/>
  <c r="G134" i="35" s="1"/>
  <c r="V91" i="1"/>
  <c r="G93" i="35" s="1"/>
  <c r="V50" i="1"/>
  <c r="G52" i="35" s="1"/>
  <c r="V130" i="1"/>
  <c r="G132" i="35" s="1"/>
  <c r="V88" i="1"/>
  <c r="G90" i="35" s="1"/>
  <c r="V49" i="1"/>
  <c r="G51" i="35" s="1"/>
  <c r="V129" i="1"/>
  <c r="G131" i="35" s="1"/>
  <c r="V87" i="1"/>
  <c r="G89" i="35" s="1"/>
  <c r="V46" i="1"/>
  <c r="G48" i="35" s="1"/>
  <c r="V126" i="1"/>
  <c r="G128" i="35" s="1"/>
  <c r="V85" i="1"/>
  <c r="G87" i="35" s="1"/>
  <c r="U104" i="1"/>
  <c r="F106" i="35" s="1"/>
  <c r="U63" i="1"/>
  <c r="F65" i="35" s="1"/>
  <c r="U143" i="1"/>
  <c r="F145" i="35" s="1"/>
  <c r="U102" i="1"/>
  <c r="F104" i="35" s="1"/>
  <c r="U61" i="1"/>
  <c r="F63" i="35" s="1"/>
  <c r="U141" i="1"/>
  <c r="F143" i="35" s="1"/>
  <c r="U100" i="1"/>
  <c r="F102" i="35" s="1"/>
  <c r="U59" i="1"/>
  <c r="F61" i="35" s="1"/>
  <c r="U139" i="1"/>
  <c r="F141" i="35" s="1"/>
  <c r="U98" i="1"/>
  <c r="F100" i="35" s="1"/>
  <c r="U57" i="1"/>
  <c r="F59" i="35" s="1"/>
  <c r="U137" i="1"/>
  <c r="F139" i="35" s="1"/>
  <c r="U116" i="1"/>
  <c r="F118" i="35" s="1"/>
  <c r="U75" i="1"/>
  <c r="F77" i="35" s="1"/>
  <c r="U35" i="1"/>
  <c r="F37" i="35" s="1"/>
  <c r="U114" i="1"/>
  <c r="F116" i="35" s="1"/>
  <c r="U73" i="1"/>
  <c r="F75" i="35" s="1"/>
  <c r="U33" i="1"/>
  <c r="F35" i="35" s="1"/>
  <c r="U112" i="1"/>
  <c r="F114" i="35" s="1"/>
  <c r="U71" i="1"/>
  <c r="F73" i="35" s="1"/>
  <c r="U31" i="1"/>
  <c r="F33" i="35" s="1"/>
  <c r="U110" i="1"/>
  <c r="F112" i="35" s="1"/>
  <c r="U69" i="1"/>
  <c r="F71" i="35" s="1"/>
  <c r="U29" i="1"/>
  <c r="F31" i="35" s="1"/>
  <c r="U108" i="1"/>
  <c r="F110" i="35" s="1"/>
  <c r="U67" i="1"/>
  <c r="F69" i="35" s="1"/>
  <c r="U27" i="1"/>
  <c r="F29" i="35" s="1"/>
  <c r="U106" i="1"/>
  <c r="F108" i="35" s="1"/>
  <c r="U65" i="1"/>
  <c r="F67" i="35" s="1"/>
  <c r="G11" i="1"/>
  <c r="U25" i="1"/>
  <c r="F27" i="35" s="1"/>
  <c r="U124" i="1"/>
  <c r="F126" i="35" s="1"/>
  <c r="U83" i="1"/>
  <c r="F85" i="35" s="1"/>
  <c r="U43" i="1"/>
  <c r="F45" i="35" s="1"/>
  <c r="U122" i="1"/>
  <c r="F124" i="35" s="1"/>
  <c r="U81" i="1"/>
  <c r="F83" i="35" s="1"/>
  <c r="U41" i="1"/>
  <c r="F43" i="35" s="1"/>
  <c r="U120" i="1"/>
  <c r="F122" i="35" s="1"/>
  <c r="U79" i="1"/>
  <c r="F81" i="35" s="1"/>
  <c r="U39" i="1"/>
  <c r="F41" i="35" s="1"/>
  <c r="U118" i="1"/>
  <c r="F120" i="35" s="1"/>
  <c r="U77" i="1"/>
  <c r="F79" i="35" s="1"/>
  <c r="U37" i="1"/>
  <c r="F39" i="35" s="1"/>
  <c r="U96" i="1"/>
  <c r="F98" i="35" s="1"/>
  <c r="U55" i="1"/>
  <c r="F57" i="35" s="1"/>
  <c r="U135" i="1"/>
  <c r="F137" i="35" s="1"/>
  <c r="U94" i="1"/>
  <c r="F96" i="35" s="1"/>
  <c r="U53" i="1"/>
  <c r="F55" i="35" s="1"/>
  <c r="U133" i="1"/>
  <c r="F135" i="35" s="1"/>
  <c r="U92" i="1"/>
  <c r="F94" i="35" s="1"/>
  <c r="U51" i="1"/>
  <c r="F53" i="35" s="1"/>
  <c r="U131" i="1"/>
  <c r="F133" i="35" s="1"/>
  <c r="U90" i="1"/>
  <c r="F92" i="35" s="1"/>
  <c r="U49" i="1"/>
  <c r="F51" i="35" s="1"/>
  <c r="U129" i="1"/>
  <c r="F131" i="35" s="1"/>
  <c r="U88" i="1"/>
  <c r="F90" i="35" s="1"/>
  <c r="U47" i="1"/>
  <c r="F49" i="35" s="1"/>
  <c r="U127" i="1"/>
  <c r="F129" i="35" s="1"/>
  <c r="U86" i="1"/>
  <c r="F88" i="35" s="1"/>
  <c r="U45" i="1"/>
  <c r="F47" i="35" s="1"/>
  <c r="U125" i="1"/>
  <c r="F127" i="35" s="1"/>
  <c r="M41" i="1"/>
  <c r="AA88" i="1" s="1"/>
  <c r="L90" i="35" s="1"/>
  <c r="U64" i="1"/>
  <c r="F66" i="35" s="1"/>
  <c r="U144" i="1"/>
  <c r="F146" i="35" s="1"/>
  <c r="U103" i="1"/>
  <c r="F105" i="35" s="1"/>
  <c r="U62" i="1"/>
  <c r="F64" i="35" s="1"/>
  <c r="U142" i="1"/>
  <c r="F144" i="35" s="1"/>
  <c r="U101" i="1"/>
  <c r="F103" i="35" s="1"/>
  <c r="U60" i="1"/>
  <c r="F62" i="35" s="1"/>
  <c r="U140" i="1"/>
  <c r="F142" i="35" s="1"/>
  <c r="U99" i="1"/>
  <c r="F101" i="35" s="1"/>
  <c r="U58" i="1"/>
  <c r="F60" i="35" s="1"/>
  <c r="U138" i="1"/>
  <c r="F140" i="35" s="1"/>
  <c r="U97" i="1"/>
  <c r="F99" i="35" s="1"/>
  <c r="U76" i="1"/>
  <c r="F78" i="35" s="1"/>
  <c r="U36" i="1"/>
  <c r="F38" i="35" s="1"/>
  <c r="U115" i="1"/>
  <c r="F117" i="35" s="1"/>
  <c r="U74" i="1"/>
  <c r="F76" i="35" s="1"/>
  <c r="U34" i="1"/>
  <c r="F36" i="35" s="1"/>
  <c r="U113" i="1"/>
  <c r="F115" i="35" s="1"/>
  <c r="U72" i="1"/>
  <c r="F74" i="35" s="1"/>
  <c r="U32" i="1"/>
  <c r="F34" i="35" s="1"/>
  <c r="U111" i="1"/>
  <c r="F113" i="35" s="1"/>
  <c r="U70" i="1"/>
  <c r="F72" i="35" s="1"/>
  <c r="U30" i="1"/>
  <c r="F32" i="35" s="1"/>
  <c r="U109" i="1"/>
  <c r="F111" i="35" s="1"/>
  <c r="U68" i="1"/>
  <c r="F70" i="35" s="1"/>
  <c r="U28" i="1"/>
  <c r="F30" i="35" s="1"/>
  <c r="U107" i="1"/>
  <c r="F109" i="35" s="1"/>
  <c r="U66" i="1"/>
  <c r="F68" i="35" s="1"/>
  <c r="U26" i="1"/>
  <c r="F28" i="35" s="1"/>
  <c r="U105" i="1"/>
  <c r="F107" i="35" s="1"/>
  <c r="U84" i="1"/>
  <c r="F86" i="35" s="1"/>
  <c r="U44" i="1"/>
  <c r="F46" i="35" s="1"/>
  <c r="U123" i="1"/>
  <c r="F125" i="35" s="1"/>
  <c r="U82" i="1"/>
  <c r="F84" i="35" s="1"/>
  <c r="U42" i="1"/>
  <c r="F44" i="35" s="1"/>
  <c r="U121" i="1"/>
  <c r="F123" i="35" s="1"/>
  <c r="U80" i="1"/>
  <c r="F82" i="35" s="1"/>
  <c r="U40" i="1"/>
  <c r="F42" i="35" s="1"/>
  <c r="U119" i="1"/>
  <c r="F121" i="35" s="1"/>
  <c r="U78" i="1"/>
  <c r="F80" i="35" s="1"/>
  <c r="U38" i="1"/>
  <c r="F40" i="35" s="1"/>
  <c r="U117" i="1"/>
  <c r="F119" i="35" s="1"/>
  <c r="U56" i="1"/>
  <c r="F58" i="35" s="1"/>
  <c r="U136" i="1"/>
  <c r="F138" i="35" s="1"/>
  <c r="U95" i="1"/>
  <c r="F97" i="35" s="1"/>
  <c r="U54" i="1"/>
  <c r="F56" i="35" s="1"/>
  <c r="U134" i="1"/>
  <c r="F136" i="35" s="1"/>
  <c r="U93" i="1"/>
  <c r="F95" i="35" s="1"/>
  <c r="U52" i="1"/>
  <c r="F54" i="35" s="1"/>
  <c r="U132" i="1"/>
  <c r="F134" i="35" s="1"/>
  <c r="U91" i="1"/>
  <c r="F93" i="35" s="1"/>
  <c r="U50" i="1"/>
  <c r="F52" i="35" s="1"/>
  <c r="U130" i="1"/>
  <c r="F132" i="35" s="1"/>
  <c r="U89" i="1"/>
  <c r="F91" i="35" s="1"/>
  <c r="U48" i="1"/>
  <c r="F50" i="35" s="1"/>
  <c r="U128" i="1"/>
  <c r="F130" i="35" s="1"/>
  <c r="U87" i="1"/>
  <c r="F89" i="35" s="1"/>
  <c r="U46" i="1"/>
  <c r="F48" i="35" s="1"/>
  <c r="U126" i="1"/>
  <c r="F128" i="35" s="1"/>
  <c r="U85" i="1"/>
  <c r="F87" i="35" s="1"/>
  <c r="F22" i="1"/>
  <c r="T64" i="1"/>
  <c r="E66" i="35" s="1"/>
  <c r="T104" i="1"/>
  <c r="E106" i="35" s="1"/>
  <c r="T144" i="1"/>
  <c r="E146" i="35" s="1"/>
  <c r="T83" i="1"/>
  <c r="E85" i="35" s="1"/>
  <c r="T123" i="1"/>
  <c r="E125" i="35" s="1"/>
  <c r="T62" i="1"/>
  <c r="E64" i="35" s="1"/>
  <c r="T102" i="1"/>
  <c r="E104" i="35" s="1"/>
  <c r="T142" i="1"/>
  <c r="E144" i="35" s="1"/>
  <c r="T81" i="1"/>
  <c r="E83" i="35" s="1"/>
  <c r="T121" i="1"/>
  <c r="E123" i="35" s="1"/>
  <c r="T60" i="1"/>
  <c r="E62" i="35" s="1"/>
  <c r="T100" i="1"/>
  <c r="E102" i="35" s="1"/>
  <c r="T140" i="1"/>
  <c r="E142" i="35" s="1"/>
  <c r="T79" i="1"/>
  <c r="E81" i="35" s="1"/>
  <c r="T119" i="1"/>
  <c r="E121" i="35" s="1"/>
  <c r="T58" i="1"/>
  <c r="E60" i="35" s="1"/>
  <c r="T98" i="1"/>
  <c r="E100" i="35" s="1"/>
  <c r="T138" i="1"/>
  <c r="E140" i="35" s="1"/>
  <c r="T77" i="1"/>
  <c r="E79" i="35" s="1"/>
  <c r="T117" i="1"/>
  <c r="E119" i="35" s="1"/>
  <c r="T76" i="1"/>
  <c r="E78" i="35" s="1"/>
  <c r="T36" i="1"/>
  <c r="E38" i="35" s="1"/>
  <c r="T115" i="1"/>
  <c r="E117" i="35" s="1"/>
  <c r="T74" i="1"/>
  <c r="E76" i="35" s="1"/>
  <c r="T34" i="1"/>
  <c r="E36" i="35" s="1"/>
  <c r="T113" i="1"/>
  <c r="E115" i="35" s="1"/>
  <c r="T72" i="1"/>
  <c r="E74" i="35" s="1"/>
  <c r="T32" i="1"/>
  <c r="E34" i="35" s="1"/>
  <c r="T111" i="1"/>
  <c r="E113" i="35" s="1"/>
  <c r="T70" i="1"/>
  <c r="E72" i="35" s="1"/>
  <c r="T30" i="1"/>
  <c r="E32" i="35" s="1"/>
  <c r="T109" i="1"/>
  <c r="E111" i="35" s="1"/>
  <c r="T68" i="1"/>
  <c r="E70" i="35" s="1"/>
  <c r="T28" i="1"/>
  <c r="E30" i="35" s="1"/>
  <c r="T107" i="1"/>
  <c r="E109" i="35" s="1"/>
  <c r="T66" i="1"/>
  <c r="E68" i="35" s="1"/>
  <c r="T26" i="1"/>
  <c r="E28" i="35" s="1"/>
  <c r="T105" i="1"/>
  <c r="E107" i="35" s="1"/>
  <c r="T44" i="1"/>
  <c r="E46" i="35" s="1"/>
  <c r="T42" i="1"/>
  <c r="E44" i="35" s="1"/>
  <c r="T40" i="1"/>
  <c r="E42" i="35" s="1"/>
  <c r="T38" i="1"/>
  <c r="E40" i="35" s="1"/>
  <c r="T56" i="1"/>
  <c r="E58" i="35" s="1"/>
  <c r="T136" i="1"/>
  <c r="E138" i="35" s="1"/>
  <c r="T95" i="1"/>
  <c r="E97" i="35" s="1"/>
  <c r="T54" i="1"/>
  <c r="E56" i="35" s="1"/>
  <c r="T134" i="1"/>
  <c r="E136" i="35" s="1"/>
  <c r="T93" i="1"/>
  <c r="E95" i="35" s="1"/>
  <c r="T52" i="1"/>
  <c r="E54" i="35" s="1"/>
  <c r="T132" i="1"/>
  <c r="E134" i="35" s="1"/>
  <c r="T91" i="1"/>
  <c r="E93" i="35" s="1"/>
  <c r="T50" i="1"/>
  <c r="E52" i="35" s="1"/>
  <c r="T130" i="1"/>
  <c r="E132" i="35" s="1"/>
  <c r="T89" i="1"/>
  <c r="E91" i="35" s="1"/>
  <c r="T48" i="1"/>
  <c r="E50" i="35" s="1"/>
  <c r="T128" i="1"/>
  <c r="E130" i="35" s="1"/>
  <c r="T87" i="1"/>
  <c r="E89" i="35" s="1"/>
  <c r="T46" i="1"/>
  <c r="E48" i="35" s="1"/>
  <c r="T126" i="1"/>
  <c r="E128" i="35" s="1"/>
  <c r="T85" i="1"/>
  <c r="E87" i="35" s="1"/>
  <c r="T84" i="1"/>
  <c r="E86" i="35" s="1"/>
  <c r="T124" i="1"/>
  <c r="E126" i="35" s="1"/>
  <c r="T63" i="1"/>
  <c r="E65" i="35" s="1"/>
  <c r="T103" i="1"/>
  <c r="E105" i="35" s="1"/>
  <c r="T143" i="1"/>
  <c r="E145" i="35" s="1"/>
  <c r="T82" i="1"/>
  <c r="E84" i="35" s="1"/>
  <c r="T122" i="1"/>
  <c r="E124" i="35" s="1"/>
  <c r="T61" i="1"/>
  <c r="E63" i="35" s="1"/>
  <c r="T101" i="1"/>
  <c r="E103" i="35" s="1"/>
  <c r="T141" i="1"/>
  <c r="E143" i="35" s="1"/>
  <c r="T80" i="1"/>
  <c r="E82" i="35" s="1"/>
  <c r="T120" i="1"/>
  <c r="E122" i="35" s="1"/>
  <c r="T59" i="1"/>
  <c r="E61" i="35" s="1"/>
  <c r="T99" i="1"/>
  <c r="E101" i="35" s="1"/>
  <c r="T139" i="1"/>
  <c r="E141" i="35" s="1"/>
  <c r="T78" i="1"/>
  <c r="E80" i="35" s="1"/>
  <c r="T118" i="1"/>
  <c r="E120" i="35" s="1"/>
  <c r="T57" i="1"/>
  <c r="E59" i="35" s="1"/>
  <c r="T97" i="1"/>
  <c r="E99" i="35" s="1"/>
  <c r="T137" i="1"/>
  <c r="E139" i="35" s="1"/>
  <c r="T116" i="1"/>
  <c r="E118" i="35" s="1"/>
  <c r="T75" i="1"/>
  <c r="E77" i="35" s="1"/>
  <c r="T35" i="1"/>
  <c r="E37" i="35" s="1"/>
  <c r="T114" i="1"/>
  <c r="E116" i="35" s="1"/>
  <c r="T73" i="1"/>
  <c r="E75" i="35" s="1"/>
  <c r="T33" i="1"/>
  <c r="E35" i="35" s="1"/>
  <c r="T112" i="1"/>
  <c r="E114" i="35" s="1"/>
  <c r="T71" i="1"/>
  <c r="E73" i="35" s="1"/>
  <c r="T31" i="1"/>
  <c r="E33" i="35" s="1"/>
  <c r="T110" i="1"/>
  <c r="E112" i="35" s="1"/>
  <c r="T69" i="1"/>
  <c r="E71" i="35" s="1"/>
  <c r="T29" i="1"/>
  <c r="E31" i="35" s="1"/>
  <c r="T108" i="1"/>
  <c r="E110" i="35" s="1"/>
  <c r="T67" i="1"/>
  <c r="E69" i="35" s="1"/>
  <c r="T27" i="1"/>
  <c r="E29" i="35" s="1"/>
  <c r="T106" i="1"/>
  <c r="E108" i="35" s="1"/>
  <c r="T65" i="1"/>
  <c r="E67" i="35" s="1"/>
  <c r="T25" i="1"/>
  <c r="E27" i="35" s="1"/>
  <c r="T43" i="1"/>
  <c r="E45" i="35" s="1"/>
  <c r="T41" i="1"/>
  <c r="E43" i="35" s="1"/>
  <c r="T39" i="1"/>
  <c r="E41" i="35" s="1"/>
  <c r="T37" i="1"/>
  <c r="E39" i="35" s="1"/>
  <c r="T96" i="1"/>
  <c r="E98" i="35" s="1"/>
  <c r="T55" i="1"/>
  <c r="E57" i="35" s="1"/>
  <c r="T135" i="1"/>
  <c r="E137" i="35" s="1"/>
  <c r="T94" i="1"/>
  <c r="E96" i="35" s="1"/>
  <c r="T53" i="1"/>
  <c r="E55" i="35" s="1"/>
  <c r="T133" i="1"/>
  <c r="E135" i="35" s="1"/>
  <c r="T92" i="1"/>
  <c r="E94" i="35" s="1"/>
  <c r="T51" i="1"/>
  <c r="E53" i="35" s="1"/>
  <c r="T131" i="1"/>
  <c r="E133" i="35" s="1"/>
  <c r="T90" i="1"/>
  <c r="E92" i="35" s="1"/>
  <c r="T49" i="1"/>
  <c r="E51" i="35" s="1"/>
  <c r="T129" i="1"/>
  <c r="E131" i="35" s="1"/>
  <c r="T88" i="1"/>
  <c r="E90" i="35" s="1"/>
  <c r="T47" i="1"/>
  <c r="E49" i="35" s="1"/>
  <c r="T127" i="1"/>
  <c r="E129" i="35" s="1"/>
  <c r="T86" i="1"/>
  <c r="E88" i="35" s="1"/>
  <c r="T45" i="1"/>
  <c r="E47" i="35" s="1"/>
  <c r="T125" i="1"/>
  <c r="E127" i="35" s="1"/>
  <c r="Z116" i="1"/>
  <c r="K118" i="35" s="1"/>
  <c r="Z115" i="1"/>
  <c r="K117" i="35" s="1"/>
  <c r="Z114" i="1"/>
  <c r="K116" i="35" s="1"/>
  <c r="Z113" i="1"/>
  <c r="K115" i="35" s="1"/>
  <c r="Z112" i="1"/>
  <c r="K114" i="35" s="1"/>
  <c r="Z111" i="1"/>
  <c r="K113" i="35" s="1"/>
  <c r="Z110" i="1"/>
  <c r="K112" i="35" s="1"/>
  <c r="Z109" i="1"/>
  <c r="K111" i="35" s="1"/>
  <c r="Z108" i="1"/>
  <c r="K110" i="35" s="1"/>
  <c r="Z107" i="1"/>
  <c r="K109" i="35" s="1"/>
  <c r="Z106" i="1"/>
  <c r="K108" i="35" s="1"/>
  <c r="Z105" i="1"/>
  <c r="K107" i="35" s="1"/>
  <c r="Z36" i="1"/>
  <c r="K38" i="35" s="1"/>
  <c r="Z34" i="1"/>
  <c r="K36" i="35" s="1"/>
  <c r="Z32" i="1"/>
  <c r="K34" i="35" s="1"/>
  <c r="Z50" i="1"/>
  <c r="K52" i="35" s="1"/>
  <c r="Z130" i="1"/>
  <c r="K132" i="35" s="1"/>
  <c r="Z49" i="1"/>
  <c r="K51" i="35" s="1"/>
  <c r="Z129" i="1"/>
  <c r="K131" i="35" s="1"/>
  <c r="Z48" i="1"/>
  <c r="K50" i="35" s="1"/>
  <c r="Z128" i="1"/>
  <c r="K130" i="35" s="1"/>
  <c r="Z47" i="1"/>
  <c r="K49" i="35" s="1"/>
  <c r="Z127" i="1"/>
  <c r="K129" i="35" s="1"/>
  <c r="Z46" i="1"/>
  <c r="K48" i="35" s="1"/>
  <c r="Z126" i="1"/>
  <c r="K128" i="35" s="1"/>
  <c r="Z45" i="1"/>
  <c r="K47" i="35" s="1"/>
  <c r="Z125" i="1"/>
  <c r="K127" i="35" s="1"/>
  <c r="Z142" i="1"/>
  <c r="K144" i="35" s="1"/>
  <c r="Z77" i="1"/>
  <c r="K79" i="35" s="1"/>
  <c r="Z37" i="1"/>
  <c r="K39" i="35" s="1"/>
  <c r="Z123" i="1"/>
  <c r="K125" i="35" s="1"/>
  <c r="Z83" i="1"/>
  <c r="K85" i="35" s="1"/>
  <c r="Z132" i="1"/>
  <c r="K134" i="35" s="1"/>
  <c r="Z52" i="1"/>
  <c r="K54" i="35" s="1"/>
  <c r="Z44" i="1"/>
  <c r="K46" i="35" s="1"/>
  <c r="Z121" i="1"/>
  <c r="K123" i="35" s="1"/>
  <c r="Z140" i="1"/>
  <c r="K142" i="35" s="1"/>
  <c r="Z79" i="1"/>
  <c r="K81" i="35" s="1"/>
  <c r="Z119" i="1"/>
  <c r="K121" i="35" s="1"/>
  <c r="Z38" i="1"/>
  <c r="K40" i="35" s="1"/>
  <c r="Z144" i="1"/>
  <c r="K146" i="35" s="1"/>
  <c r="Z64" i="1"/>
  <c r="K66" i="35" s="1"/>
  <c r="Z82" i="1"/>
  <c r="K84" i="35" s="1"/>
  <c r="Z135" i="1"/>
  <c r="K137" i="35" s="1"/>
  <c r="Z55" i="1"/>
  <c r="K57" i="35" s="1"/>
  <c r="Z131" i="1"/>
  <c r="K133" i="35" s="1"/>
  <c r="Z51" i="1"/>
  <c r="K53" i="35" s="1"/>
  <c r="Z76" i="1"/>
  <c r="K78" i="35" s="1"/>
  <c r="Z75" i="1"/>
  <c r="K77" i="35" s="1"/>
  <c r="Z74" i="1"/>
  <c r="K76" i="35" s="1"/>
  <c r="Z73" i="1"/>
  <c r="K75" i="35" s="1"/>
  <c r="Z72" i="1"/>
  <c r="K74" i="35" s="1"/>
  <c r="Z71" i="1"/>
  <c r="K73" i="35" s="1"/>
  <c r="Z70" i="1"/>
  <c r="K72" i="35" s="1"/>
  <c r="Z69" i="1"/>
  <c r="K71" i="35" s="1"/>
  <c r="Z68" i="1"/>
  <c r="K70" i="35" s="1"/>
  <c r="Z67" i="1"/>
  <c r="K69" i="35" s="1"/>
  <c r="Z66" i="1"/>
  <c r="K68" i="35" s="1"/>
  <c r="Z65" i="1"/>
  <c r="K67" i="35" s="1"/>
  <c r="Z25" i="1"/>
  <c r="K27" i="35" s="1"/>
  <c r="Z35" i="1"/>
  <c r="K37" i="35" s="1"/>
  <c r="Z33" i="1"/>
  <c r="K35" i="35" s="1"/>
  <c r="Z31" i="1"/>
  <c r="K33" i="35" s="1"/>
  <c r="Z30" i="1"/>
  <c r="K32" i="35" s="1"/>
  <c r="Z29" i="1"/>
  <c r="K31" i="35" s="1"/>
  <c r="Z28" i="1"/>
  <c r="K30" i="35" s="1"/>
  <c r="Z27" i="1"/>
  <c r="K29" i="35" s="1"/>
  <c r="Z26" i="1"/>
  <c r="K28" i="35" s="1"/>
  <c r="Z124" i="1"/>
  <c r="K126" i="35" s="1"/>
  <c r="Z62" i="1"/>
  <c r="K64" i="35" s="1"/>
  <c r="Z81" i="1"/>
  <c r="K83" i="35" s="1"/>
  <c r="Z60" i="1"/>
  <c r="K62" i="35" s="1"/>
  <c r="Z40" i="1"/>
  <c r="K42" i="35" s="1"/>
  <c r="Z58" i="1"/>
  <c r="K60" i="35" s="1"/>
  <c r="Z138" i="1"/>
  <c r="K140" i="35" s="1"/>
  <c r="Z117" i="1"/>
  <c r="K119" i="35" s="1"/>
  <c r="Z143" i="1"/>
  <c r="K145" i="35" s="1"/>
  <c r="Z63" i="1"/>
  <c r="K65" i="35" s="1"/>
  <c r="Z134" i="1"/>
  <c r="K136" i="35" s="1"/>
  <c r="Z54" i="1"/>
  <c r="K56" i="35" s="1"/>
  <c r="Z84" i="1"/>
  <c r="K86" i="35" s="1"/>
  <c r="Z59" i="1"/>
  <c r="K61" i="35" s="1"/>
  <c r="Z99" i="1"/>
  <c r="K101" i="35" s="1"/>
  <c r="Z139" i="1"/>
  <c r="K141" i="35" s="1"/>
  <c r="Z118" i="1"/>
  <c r="K120" i="35" s="1"/>
  <c r="Z57" i="1"/>
  <c r="K59" i="35" s="1"/>
  <c r="Z137" i="1"/>
  <c r="K139" i="35" s="1"/>
  <c r="Z122" i="1"/>
  <c r="K124" i="35" s="1"/>
  <c r="Z42" i="1"/>
  <c r="K44" i="35" s="1"/>
  <c r="Z136" i="1"/>
  <c r="K138" i="35" s="1"/>
  <c r="Z56" i="1"/>
  <c r="K58" i="35" s="1"/>
  <c r="Z133" i="1"/>
  <c r="K135" i="35" s="1"/>
  <c r="Z53" i="1"/>
  <c r="K55" i="35" s="1"/>
  <c r="M214" i="1"/>
  <c r="AA44" i="1" s="1"/>
  <c r="L46" i="35" s="1"/>
  <c r="Z94" i="1"/>
  <c r="K96" i="35" s="1"/>
  <c r="Z96" i="1"/>
  <c r="K98" i="35" s="1"/>
  <c r="Z93" i="1"/>
  <c r="K95" i="35" s="1"/>
  <c r="Z90" i="1"/>
  <c r="K92" i="35" s="1"/>
  <c r="Z89" i="1"/>
  <c r="K91" i="35" s="1"/>
  <c r="Z88" i="1"/>
  <c r="K90" i="35" s="1"/>
  <c r="Z87" i="1"/>
  <c r="K89" i="35" s="1"/>
  <c r="Z86" i="1"/>
  <c r="K88" i="35" s="1"/>
  <c r="Z85" i="1"/>
  <c r="K87" i="35" s="1"/>
  <c r="Z101" i="1"/>
  <c r="K103" i="35" s="1"/>
  <c r="Z92" i="1"/>
  <c r="K94" i="35" s="1"/>
  <c r="Z102" i="1"/>
  <c r="K104" i="35" s="1"/>
  <c r="Z100" i="1"/>
  <c r="K102" i="35" s="1"/>
  <c r="Z104" i="1"/>
  <c r="K106" i="35" s="1"/>
  <c r="Z95" i="1"/>
  <c r="K97" i="35" s="1"/>
  <c r="Z91" i="1"/>
  <c r="K93" i="35" s="1"/>
  <c r="Y64" i="1"/>
  <c r="J66" i="35" s="1"/>
  <c r="Y144" i="1"/>
  <c r="J146" i="35" s="1"/>
  <c r="Y103" i="1"/>
  <c r="J105" i="35" s="1"/>
  <c r="Y62" i="1"/>
  <c r="J64" i="35" s="1"/>
  <c r="Y142" i="1"/>
  <c r="J144" i="35" s="1"/>
  <c r="Y101" i="1"/>
  <c r="J103" i="35" s="1"/>
  <c r="Y60" i="1"/>
  <c r="J62" i="35" s="1"/>
  <c r="Y140" i="1"/>
  <c r="J142" i="35" s="1"/>
  <c r="Y99" i="1"/>
  <c r="J101" i="35" s="1"/>
  <c r="Y58" i="1"/>
  <c r="J60" i="35" s="1"/>
  <c r="Y138" i="1"/>
  <c r="J140" i="35" s="1"/>
  <c r="Y97" i="1"/>
  <c r="J99" i="35" s="1"/>
  <c r="Y76" i="1"/>
  <c r="J78" i="35" s="1"/>
  <c r="Y36" i="1"/>
  <c r="J38" i="35" s="1"/>
  <c r="Y115" i="1"/>
  <c r="J117" i="35" s="1"/>
  <c r="Y74" i="1"/>
  <c r="J76" i="35" s="1"/>
  <c r="Y34" i="1"/>
  <c r="J36" i="35" s="1"/>
  <c r="Y113" i="1"/>
  <c r="J115" i="35" s="1"/>
  <c r="Y72" i="1"/>
  <c r="J74" i="35" s="1"/>
  <c r="Y32" i="1"/>
  <c r="J34" i="35" s="1"/>
  <c r="Y111" i="1"/>
  <c r="J113" i="35" s="1"/>
  <c r="Y70" i="1"/>
  <c r="J72" i="35" s="1"/>
  <c r="Y30" i="1"/>
  <c r="J32" i="35" s="1"/>
  <c r="Y109" i="1"/>
  <c r="J111" i="35" s="1"/>
  <c r="Y68" i="1"/>
  <c r="J70" i="35" s="1"/>
  <c r="Y28" i="1"/>
  <c r="J30" i="35" s="1"/>
  <c r="Y107" i="1"/>
  <c r="J109" i="35" s="1"/>
  <c r="Y66" i="1"/>
  <c r="J68" i="35" s="1"/>
  <c r="Y26" i="1"/>
  <c r="J28" i="35" s="1"/>
  <c r="Y105" i="1"/>
  <c r="J107" i="35" s="1"/>
  <c r="Y84" i="1"/>
  <c r="J86" i="35" s="1"/>
  <c r="Y44" i="1"/>
  <c r="J46" i="35" s="1"/>
  <c r="Y123" i="1"/>
  <c r="J125" i="35" s="1"/>
  <c r="Y82" i="1"/>
  <c r="J84" i="35" s="1"/>
  <c r="Y42" i="1"/>
  <c r="J44" i="35" s="1"/>
  <c r="Y121" i="1"/>
  <c r="J123" i="35" s="1"/>
  <c r="Y80" i="1"/>
  <c r="J82" i="35" s="1"/>
  <c r="Y40" i="1"/>
  <c r="J42" i="35" s="1"/>
  <c r="Y119" i="1"/>
  <c r="J121" i="35" s="1"/>
  <c r="Y78" i="1"/>
  <c r="J80" i="35" s="1"/>
  <c r="Y38" i="1"/>
  <c r="J40" i="35" s="1"/>
  <c r="Y117" i="1"/>
  <c r="J119" i="35" s="1"/>
  <c r="Y56" i="1"/>
  <c r="J58" i="35" s="1"/>
  <c r="Y136" i="1"/>
  <c r="J138" i="35" s="1"/>
  <c r="Y95" i="1"/>
  <c r="J97" i="35" s="1"/>
  <c r="Y54" i="1"/>
  <c r="J56" i="35" s="1"/>
  <c r="Y134" i="1"/>
  <c r="J136" i="35" s="1"/>
  <c r="Y93" i="1"/>
  <c r="J95" i="35" s="1"/>
  <c r="Y52" i="1"/>
  <c r="J54" i="35" s="1"/>
  <c r="Y132" i="1"/>
  <c r="J134" i="35" s="1"/>
  <c r="Y91" i="1"/>
  <c r="J93" i="35" s="1"/>
  <c r="Y50" i="1"/>
  <c r="J52" i="35" s="1"/>
  <c r="Y130" i="1"/>
  <c r="J132" i="35" s="1"/>
  <c r="Y89" i="1"/>
  <c r="J91" i="35" s="1"/>
  <c r="Y48" i="1"/>
  <c r="J50" i="35" s="1"/>
  <c r="Y128" i="1"/>
  <c r="J130" i="35" s="1"/>
  <c r="Y87" i="1"/>
  <c r="J89" i="35" s="1"/>
  <c r="Y46" i="1"/>
  <c r="J48" i="35" s="1"/>
  <c r="Y126" i="1"/>
  <c r="J128" i="35" s="1"/>
  <c r="Y85" i="1"/>
  <c r="J87" i="35" s="1"/>
  <c r="Y104" i="1"/>
  <c r="J106" i="35" s="1"/>
  <c r="Y63" i="1"/>
  <c r="J65" i="35" s="1"/>
  <c r="Y143" i="1"/>
  <c r="J145" i="35" s="1"/>
  <c r="Y102" i="1"/>
  <c r="J104" i="35" s="1"/>
  <c r="Y61" i="1"/>
  <c r="J63" i="35" s="1"/>
  <c r="Y141" i="1"/>
  <c r="J143" i="35" s="1"/>
  <c r="Y100" i="1"/>
  <c r="J102" i="35" s="1"/>
  <c r="Y59" i="1"/>
  <c r="J61" i="35" s="1"/>
  <c r="Y139" i="1"/>
  <c r="J141" i="35" s="1"/>
  <c r="Y98" i="1"/>
  <c r="J100" i="35" s="1"/>
  <c r="Y57" i="1"/>
  <c r="J59" i="35" s="1"/>
  <c r="Y137" i="1"/>
  <c r="J139" i="35" s="1"/>
  <c r="Y116" i="1"/>
  <c r="J118" i="35" s="1"/>
  <c r="Y75" i="1"/>
  <c r="J77" i="35" s="1"/>
  <c r="Y35" i="1"/>
  <c r="J37" i="35" s="1"/>
  <c r="Y114" i="1"/>
  <c r="J116" i="35" s="1"/>
  <c r="Y73" i="1"/>
  <c r="J75" i="35" s="1"/>
  <c r="Y33" i="1"/>
  <c r="J35" i="35" s="1"/>
  <c r="Y112" i="1"/>
  <c r="J114" i="35" s="1"/>
  <c r="Y71" i="1"/>
  <c r="J73" i="35" s="1"/>
  <c r="Y31" i="1"/>
  <c r="J33" i="35" s="1"/>
  <c r="Y110" i="1"/>
  <c r="J112" i="35" s="1"/>
  <c r="Y69" i="1"/>
  <c r="J71" i="35" s="1"/>
  <c r="Y29" i="1"/>
  <c r="J31" i="35" s="1"/>
  <c r="Y108" i="1"/>
  <c r="J110" i="35" s="1"/>
  <c r="Y67" i="1"/>
  <c r="J69" i="35" s="1"/>
  <c r="Y27" i="1"/>
  <c r="J29" i="35" s="1"/>
  <c r="Y106" i="1"/>
  <c r="J108" i="35" s="1"/>
  <c r="Y65" i="1"/>
  <c r="J67" i="35" s="1"/>
  <c r="Y25" i="1"/>
  <c r="J27" i="35" s="1"/>
  <c r="Y124" i="1"/>
  <c r="J126" i="35" s="1"/>
  <c r="Y83" i="1"/>
  <c r="J85" i="35" s="1"/>
  <c r="Y43" i="1"/>
  <c r="J45" i="35" s="1"/>
  <c r="Y122" i="1"/>
  <c r="J124" i="35" s="1"/>
  <c r="Y81" i="1"/>
  <c r="J83" i="35" s="1"/>
  <c r="Y41" i="1"/>
  <c r="J43" i="35" s="1"/>
  <c r="Y120" i="1"/>
  <c r="J122" i="35" s="1"/>
  <c r="Y79" i="1"/>
  <c r="J81" i="35" s="1"/>
  <c r="Y39" i="1"/>
  <c r="J41" i="35" s="1"/>
  <c r="Y118" i="1"/>
  <c r="J120" i="35" s="1"/>
  <c r="Y77" i="1"/>
  <c r="J79" i="35" s="1"/>
  <c r="Y37" i="1"/>
  <c r="J39" i="35" s="1"/>
  <c r="Y96" i="1"/>
  <c r="J98" i="35" s="1"/>
  <c r="Y55" i="1"/>
  <c r="J57" i="35" s="1"/>
  <c r="Y135" i="1"/>
  <c r="J137" i="35" s="1"/>
  <c r="Y94" i="1"/>
  <c r="J96" i="35" s="1"/>
  <c r="Y53" i="1"/>
  <c r="J55" i="35" s="1"/>
  <c r="Y133" i="1"/>
  <c r="J135" i="35" s="1"/>
  <c r="Y92" i="1"/>
  <c r="J94" i="35" s="1"/>
  <c r="Y51" i="1"/>
  <c r="J53" i="35" s="1"/>
  <c r="Y131" i="1"/>
  <c r="J133" i="35" s="1"/>
  <c r="Y90" i="1"/>
  <c r="J92" i="35" s="1"/>
  <c r="Y49" i="1"/>
  <c r="J51" i="35" s="1"/>
  <c r="Y129" i="1"/>
  <c r="J131" i="35" s="1"/>
  <c r="Y88" i="1"/>
  <c r="J90" i="35" s="1"/>
  <c r="Y47" i="1"/>
  <c r="J49" i="35" s="1"/>
  <c r="Y127" i="1"/>
  <c r="J129" i="35" s="1"/>
  <c r="Y86" i="1"/>
  <c r="J88" i="35" s="1"/>
  <c r="Y45" i="1"/>
  <c r="J47" i="35" s="1"/>
  <c r="Y125" i="1"/>
  <c r="J127" i="35" s="1"/>
  <c r="X84" i="1"/>
  <c r="I86" i="35" s="1"/>
  <c r="X124" i="1"/>
  <c r="I126" i="35" s="1"/>
  <c r="X63" i="1"/>
  <c r="I65" i="35" s="1"/>
  <c r="X103" i="1"/>
  <c r="I105" i="35" s="1"/>
  <c r="X143" i="1"/>
  <c r="I145" i="35" s="1"/>
  <c r="X82" i="1"/>
  <c r="I84" i="35" s="1"/>
  <c r="X122" i="1"/>
  <c r="I124" i="35" s="1"/>
  <c r="X61" i="1"/>
  <c r="I63" i="35" s="1"/>
  <c r="X101" i="1"/>
  <c r="I103" i="35" s="1"/>
  <c r="X141" i="1"/>
  <c r="I143" i="35" s="1"/>
  <c r="X80" i="1"/>
  <c r="I82" i="35" s="1"/>
  <c r="X120" i="1"/>
  <c r="I122" i="35" s="1"/>
  <c r="X59" i="1"/>
  <c r="I61" i="35" s="1"/>
  <c r="X99" i="1"/>
  <c r="I101" i="35" s="1"/>
  <c r="X139" i="1"/>
  <c r="I141" i="35" s="1"/>
  <c r="X78" i="1"/>
  <c r="I80" i="35" s="1"/>
  <c r="X118" i="1"/>
  <c r="I120" i="35" s="1"/>
  <c r="X57" i="1"/>
  <c r="I59" i="35" s="1"/>
  <c r="X97" i="1"/>
  <c r="I99" i="35" s="1"/>
  <c r="X137" i="1"/>
  <c r="I139" i="35" s="1"/>
  <c r="X116" i="1"/>
  <c r="I118" i="35" s="1"/>
  <c r="X75" i="1"/>
  <c r="I77" i="35" s="1"/>
  <c r="X35" i="1"/>
  <c r="I37" i="35" s="1"/>
  <c r="X114" i="1"/>
  <c r="I116" i="35" s="1"/>
  <c r="X73" i="1"/>
  <c r="I75" i="35" s="1"/>
  <c r="X33" i="1"/>
  <c r="I35" i="35" s="1"/>
  <c r="X112" i="1"/>
  <c r="I114" i="35" s="1"/>
  <c r="X71" i="1"/>
  <c r="I73" i="35" s="1"/>
  <c r="X31" i="1"/>
  <c r="I33" i="35" s="1"/>
  <c r="X110" i="1"/>
  <c r="I112" i="35" s="1"/>
  <c r="X69" i="1"/>
  <c r="I71" i="35" s="1"/>
  <c r="X29" i="1"/>
  <c r="I31" i="35" s="1"/>
  <c r="X108" i="1"/>
  <c r="I110" i="35" s="1"/>
  <c r="X67" i="1"/>
  <c r="I69" i="35" s="1"/>
  <c r="X27" i="1"/>
  <c r="I29" i="35" s="1"/>
  <c r="X106" i="1"/>
  <c r="I108" i="35" s="1"/>
  <c r="X65" i="1"/>
  <c r="I67" i="35" s="1"/>
  <c r="X25" i="1"/>
  <c r="I27" i="35" s="1"/>
  <c r="X43" i="1"/>
  <c r="I45" i="35" s="1"/>
  <c r="X41" i="1"/>
  <c r="I43" i="35" s="1"/>
  <c r="X39" i="1"/>
  <c r="I41" i="35" s="1"/>
  <c r="X37" i="1"/>
  <c r="I39" i="35" s="1"/>
  <c r="X96" i="1"/>
  <c r="I98" i="35" s="1"/>
  <c r="X55" i="1"/>
  <c r="I57" i="35" s="1"/>
  <c r="X135" i="1"/>
  <c r="I137" i="35" s="1"/>
  <c r="X94" i="1"/>
  <c r="I96" i="35" s="1"/>
  <c r="X53" i="1"/>
  <c r="I55" i="35" s="1"/>
  <c r="X133" i="1"/>
  <c r="I135" i="35" s="1"/>
  <c r="X92" i="1"/>
  <c r="I94" i="35" s="1"/>
  <c r="X51" i="1"/>
  <c r="I53" i="35" s="1"/>
  <c r="X131" i="1"/>
  <c r="I133" i="35" s="1"/>
  <c r="X90" i="1"/>
  <c r="I92" i="35" s="1"/>
  <c r="X49" i="1"/>
  <c r="I51" i="35" s="1"/>
  <c r="X129" i="1"/>
  <c r="I131" i="35" s="1"/>
  <c r="X88" i="1"/>
  <c r="I90" i="35" s="1"/>
  <c r="X47" i="1"/>
  <c r="I49" i="35" s="1"/>
  <c r="X127" i="1"/>
  <c r="I129" i="35" s="1"/>
  <c r="X86" i="1"/>
  <c r="I88" i="35" s="1"/>
  <c r="X45" i="1"/>
  <c r="I47" i="35" s="1"/>
  <c r="X125" i="1"/>
  <c r="I127" i="35" s="1"/>
  <c r="X64" i="1"/>
  <c r="I66" i="35" s="1"/>
  <c r="X104" i="1"/>
  <c r="I106" i="35" s="1"/>
  <c r="X144" i="1"/>
  <c r="I146" i="35" s="1"/>
  <c r="X83" i="1"/>
  <c r="I85" i="35" s="1"/>
  <c r="X123" i="1"/>
  <c r="I125" i="35" s="1"/>
  <c r="X62" i="1"/>
  <c r="I64" i="35" s="1"/>
  <c r="X102" i="1"/>
  <c r="I104" i="35" s="1"/>
  <c r="X142" i="1"/>
  <c r="I144" i="35" s="1"/>
  <c r="X81" i="1"/>
  <c r="I83" i="35" s="1"/>
  <c r="X121" i="1"/>
  <c r="I123" i="35" s="1"/>
  <c r="X60" i="1"/>
  <c r="I62" i="35" s="1"/>
  <c r="X100" i="1"/>
  <c r="I102" i="35" s="1"/>
  <c r="X140" i="1"/>
  <c r="I142" i="35" s="1"/>
  <c r="X79" i="1"/>
  <c r="I81" i="35" s="1"/>
  <c r="X119" i="1"/>
  <c r="I121" i="35" s="1"/>
  <c r="X58" i="1"/>
  <c r="I60" i="35" s="1"/>
  <c r="X98" i="1"/>
  <c r="I100" i="35" s="1"/>
  <c r="X138" i="1"/>
  <c r="I140" i="35" s="1"/>
  <c r="X77" i="1"/>
  <c r="I79" i="35" s="1"/>
  <c r="X117" i="1"/>
  <c r="I119" i="35" s="1"/>
  <c r="X76" i="1"/>
  <c r="I78" i="35" s="1"/>
  <c r="X36" i="1"/>
  <c r="I38" i="35" s="1"/>
  <c r="X115" i="1"/>
  <c r="I117" i="35" s="1"/>
  <c r="X74" i="1"/>
  <c r="I76" i="35" s="1"/>
  <c r="X34" i="1"/>
  <c r="I36" i="35" s="1"/>
  <c r="X113" i="1"/>
  <c r="I115" i="35" s="1"/>
  <c r="X72" i="1"/>
  <c r="I74" i="35" s="1"/>
  <c r="X32" i="1"/>
  <c r="I34" i="35" s="1"/>
  <c r="X111" i="1"/>
  <c r="I113" i="35" s="1"/>
  <c r="X70" i="1"/>
  <c r="I72" i="35" s="1"/>
  <c r="X30" i="1"/>
  <c r="I32" i="35" s="1"/>
  <c r="X109" i="1"/>
  <c r="I111" i="35" s="1"/>
  <c r="X68" i="1"/>
  <c r="I70" i="35" s="1"/>
  <c r="X28" i="1"/>
  <c r="I30" i="35" s="1"/>
  <c r="X107" i="1"/>
  <c r="I109" i="35" s="1"/>
  <c r="X66" i="1"/>
  <c r="I68" i="35" s="1"/>
  <c r="X26" i="1"/>
  <c r="I28" i="35" s="1"/>
  <c r="X105" i="1"/>
  <c r="I107" i="35" s="1"/>
  <c r="X44" i="1"/>
  <c r="I46" i="35" s="1"/>
  <c r="X42" i="1"/>
  <c r="I44" i="35" s="1"/>
  <c r="X40" i="1"/>
  <c r="I42" i="35" s="1"/>
  <c r="X38" i="1"/>
  <c r="I40" i="35" s="1"/>
  <c r="X56" i="1"/>
  <c r="I58" i="35" s="1"/>
  <c r="X136" i="1"/>
  <c r="I138" i="35" s="1"/>
  <c r="X95" i="1"/>
  <c r="I97" i="35" s="1"/>
  <c r="X54" i="1"/>
  <c r="I56" i="35" s="1"/>
  <c r="X134" i="1"/>
  <c r="I136" i="35" s="1"/>
  <c r="X93" i="1"/>
  <c r="I95" i="35" s="1"/>
  <c r="X52" i="1"/>
  <c r="I54" i="35" s="1"/>
  <c r="X132" i="1"/>
  <c r="I134" i="35" s="1"/>
  <c r="X91" i="1"/>
  <c r="I93" i="35" s="1"/>
  <c r="X50" i="1"/>
  <c r="I52" i="35" s="1"/>
  <c r="X130" i="1"/>
  <c r="I132" i="35" s="1"/>
  <c r="X89" i="1"/>
  <c r="I91" i="35" s="1"/>
  <c r="X48" i="1"/>
  <c r="I50" i="35" s="1"/>
  <c r="X128" i="1"/>
  <c r="I130" i="35" s="1"/>
  <c r="X87" i="1"/>
  <c r="I89" i="35" s="1"/>
  <c r="X46" i="1"/>
  <c r="I48" i="35" s="1"/>
  <c r="X126" i="1"/>
  <c r="I128" i="35" s="1"/>
  <c r="X85" i="1"/>
  <c r="I87" i="35" s="1"/>
  <c r="S111" i="1"/>
  <c r="D113" i="35" s="1"/>
  <c r="S30" i="1"/>
  <c r="D32" i="35" s="1"/>
  <c r="S68" i="1"/>
  <c r="D70" i="35" s="1"/>
  <c r="S107" i="1"/>
  <c r="D109" i="35" s="1"/>
  <c r="S26" i="1"/>
  <c r="D28" i="35" s="1"/>
  <c r="S136" i="1"/>
  <c r="D138" i="35" s="1"/>
  <c r="S96" i="1"/>
  <c r="D98" i="35" s="1"/>
  <c r="S56" i="1"/>
  <c r="D58" i="35" s="1"/>
  <c r="S135" i="1"/>
  <c r="D137" i="35" s="1"/>
  <c r="S95" i="1"/>
  <c r="D97" i="35" s="1"/>
  <c r="S55" i="1"/>
  <c r="D57" i="35" s="1"/>
  <c r="S133" i="1"/>
  <c r="D135" i="35" s="1"/>
  <c r="S93" i="1"/>
  <c r="D95" i="35" s="1"/>
  <c r="S53" i="1"/>
  <c r="D55" i="35" s="1"/>
  <c r="S131" i="1"/>
  <c r="D133" i="35" s="1"/>
  <c r="S51" i="1"/>
  <c r="D53" i="35" s="1"/>
  <c r="S50" i="1"/>
  <c r="D52" i="35" s="1"/>
  <c r="S86" i="1"/>
  <c r="D88" i="35" s="1"/>
  <c r="S125" i="1"/>
  <c r="D127" i="35" s="1"/>
  <c r="S45" i="1"/>
  <c r="D47" i="35" s="1"/>
  <c r="S71" i="1"/>
  <c r="D73" i="35" s="1"/>
  <c r="S110" i="1"/>
  <c r="D112" i="35" s="1"/>
  <c r="S29" i="1"/>
  <c r="D31" i="35" s="1"/>
  <c r="S67" i="1"/>
  <c r="D69" i="35" s="1"/>
  <c r="S106" i="1"/>
  <c r="D108" i="35" s="1"/>
  <c r="S114" i="1"/>
  <c r="D116" i="35" s="1"/>
  <c r="S74" i="1"/>
  <c r="D76" i="35" s="1"/>
  <c r="S34" i="1"/>
  <c r="D36" i="35" s="1"/>
  <c r="S92" i="1"/>
  <c r="D94" i="35" s="1"/>
  <c r="S52" i="1"/>
  <c r="D54" i="35" s="1"/>
  <c r="S129" i="1"/>
  <c r="D131" i="35" s="1"/>
  <c r="S49" i="1"/>
  <c r="D51" i="35" s="1"/>
  <c r="S88" i="1"/>
  <c r="D90" i="35" s="1"/>
  <c r="S127" i="1"/>
  <c r="D129" i="35" s="1"/>
  <c r="S47" i="1"/>
  <c r="D49" i="35" s="1"/>
  <c r="S104" i="1"/>
  <c r="D106" i="35" s="1"/>
  <c r="S63" i="1"/>
  <c r="D65" i="35" s="1"/>
  <c r="S143" i="1"/>
  <c r="D145" i="35" s="1"/>
  <c r="S102" i="1"/>
  <c r="D104" i="35" s="1"/>
  <c r="S61" i="1"/>
  <c r="D63" i="35" s="1"/>
  <c r="S141" i="1"/>
  <c r="D143" i="35" s="1"/>
  <c r="S100" i="1"/>
  <c r="D102" i="35" s="1"/>
  <c r="S59" i="1"/>
  <c r="D61" i="35" s="1"/>
  <c r="S139" i="1"/>
  <c r="D141" i="35" s="1"/>
  <c r="S98" i="1"/>
  <c r="D100" i="35" s="1"/>
  <c r="S57" i="1"/>
  <c r="D59" i="35" s="1"/>
  <c r="S137" i="1"/>
  <c r="D139" i="35" s="1"/>
  <c r="S124" i="1"/>
  <c r="D126" i="35" s="1"/>
  <c r="S83" i="1"/>
  <c r="D85" i="35" s="1"/>
  <c r="S43" i="1"/>
  <c r="D45" i="35" s="1"/>
  <c r="S122" i="1"/>
  <c r="D124" i="35" s="1"/>
  <c r="S81" i="1"/>
  <c r="D83" i="35" s="1"/>
  <c r="S41" i="1"/>
  <c r="D43" i="35" s="1"/>
  <c r="S120" i="1"/>
  <c r="D122" i="35" s="1"/>
  <c r="S79" i="1"/>
  <c r="D81" i="35" s="1"/>
  <c r="S39" i="1"/>
  <c r="D41" i="35" s="1"/>
  <c r="S118" i="1"/>
  <c r="D120" i="35" s="1"/>
  <c r="S77" i="1"/>
  <c r="D79" i="35" s="1"/>
  <c r="S37" i="1"/>
  <c r="D39" i="35" s="1"/>
  <c r="S32" i="1"/>
  <c r="D34" i="35" s="1"/>
  <c r="S70" i="1"/>
  <c r="D72" i="35" s="1"/>
  <c r="S109" i="1"/>
  <c r="D111" i="35" s="1"/>
  <c r="S28" i="1"/>
  <c r="D30" i="35" s="1"/>
  <c r="S66" i="1"/>
  <c r="D68" i="35" s="1"/>
  <c r="S105" i="1"/>
  <c r="D107" i="35" s="1"/>
  <c r="S116" i="1"/>
  <c r="D118" i="35" s="1"/>
  <c r="S76" i="1"/>
  <c r="D78" i="35" s="1"/>
  <c r="S36" i="1"/>
  <c r="D38" i="35" s="1"/>
  <c r="S115" i="1"/>
  <c r="D117" i="35" s="1"/>
  <c r="S75" i="1"/>
  <c r="D77" i="35" s="1"/>
  <c r="S35" i="1"/>
  <c r="D37" i="35" s="1"/>
  <c r="S113" i="1"/>
  <c r="D115" i="35" s="1"/>
  <c r="S73" i="1"/>
  <c r="D75" i="35" s="1"/>
  <c r="S33" i="1"/>
  <c r="D35" i="35" s="1"/>
  <c r="S91" i="1"/>
  <c r="D93" i="35" s="1"/>
  <c r="S130" i="1"/>
  <c r="D132" i="35" s="1"/>
  <c r="S126" i="1"/>
  <c r="D128" i="35" s="1"/>
  <c r="S46" i="1"/>
  <c r="D48" i="35" s="1"/>
  <c r="S85" i="1"/>
  <c r="D87" i="35" s="1"/>
  <c r="S112" i="1"/>
  <c r="D114" i="35" s="1"/>
  <c r="S31" i="1"/>
  <c r="D33" i="35" s="1"/>
  <c r="S69" i="1"/>
  <c r="D71" i="35" s="1"/>
  <c r="S108" i="1"/>
  <c r="D110" i="35" s="1"/>
  <c r="S27" i="1"/>
  <c r="D29" i="35" s="1"/>
  <c r="S65" i="1"/>
  <c r="D67" i="35" s="1"/>
  <c r="S134" i="1"/>
  <c r="D136" i="35" s="1"/>
  <c r="S94" i="1"/>
  <c r="D96" i="35" s="1"/>
  <c r="S54" i="1"/>
  <c r="D56" i="35" s="1"/>
  <c r="S132" i="1"/>
  <c r="D134" i="35" s="1"/>
  <c r="S72" i="1"/>
  <c r="D74" i="35" s="1"/>
  <c r="S90" i="1"/>
  <c r="D92" i="35" s="1"/>
  <c r="S89" i="1"/>
  <c r="D91" i="35" s="1"/>
  <c r="S128" i="1"/>
  <c r="D130" i="35" s="1"/>
  <c r="S48" i="1"/>
  <c r="D50" i="35" s="1"/>
  <c r="S87" i="1"/>
  <c r="D89" i="35" s="1"/>
  <c r="S64" i="1"/>
  <c r="D66" i="35" s="1"/>
  <c r="S144" i="1"/>
  <c r="D146" i="35" s="1"/>
  <c r="S103" i="1"/>
  <c r="D105" i="35" s="1"/>
  <c r="S62" i="1"/>
  <c r="D64" i="35" s="1"/>
  <c r="S142" i="1"/>
  <c r="D144" i="35" s="1"/>
  <c r="S101" i="1"/>
  <c r="D103" i="35" s="1"/>
  <c r="S60" i="1"/>
  <c r="D62" i="35" s="1"/>
  <c r="S140" i="1"/>
  <c r="D142" i="35" s="1"/>
  <c r="S99" i="1"/>
  <c r="D101" i="35" s="1"/>
  <c r="S58" i="1"/>
  <c r="D60" i="35" s="1"/>
  <c r="S138" i="1"/>
  <c r="D140" i="35" s="1"/>
  <c r="S97" i="1"/>
  <c r="D99" i="35" s="1"/>
  <c r="S84" i="1"/>
  <c r="D86" i="35" s="1"/>
  <c r="S44" i="1"/>
  <c r="D46" i="35" s="1"/>
  <c r="S123" i="1"/>
  <c r="D125" i="35" s="1"/>
  <c r="S82" i="1"/>
  <c r="D84" i="35" s="1"/>
  <c r="S42" i="1"/>
  <c r="D44" i="35" s="1"/>
  <c r="S121" i="1"/>
  <c r="D123" i="35" s="1"/>
  <c r="S80" i="1"/>
  <c r="D82" i="35" s="1"/>
  <c r="S40" i="1"/>
  <c r="D42" i="35" s="1"/>
  <c r="S119" i="1"/>
  <c r="D121" i="35" s="1"/>
  <c r="S78" i="1"/>
  <c r="D80" i="35" s="1"/>
  <c r="S38" i="1"/>
  <c r="D40" i="35" s="1"/>
  <c r="S117" i="1"/>
  <c r="D119" i="35" s="1"/>
  <c r="R92" i="1"/>
  <c r="C94" i="35" s="1"/>
  <c r="R51" i="1"/>
  <c r="C53" i="35" s="1"/>
  <c r="R49" i="1"/>
  <c r="C51" i="35" s="1"/>
  <c r="R88" i="1"/>
  <c r="C90" i="35" s="1"/>
  <c r="R127" i="1"/>
  <c r="C129" i="35" s="1"/>
  <c r="R45" i="1"/>
  <c r="C47" i="35" s="1"/>
  <c r="R75" i="1"/>
  <c r="C77" i="35" s="1"/>
  <c r="R35" i="1"/>
  <c r="C37" i="35" s="1"/>
  <c r="R114" i="1"/>
  <c r="C116" i="35" s="1"/>
  <c r="R73" i="1"/>
  <c r="C75" i="35" s="1"/>
  <c r="R33" i="1"/>
  <c r="C35" i="35" s="1"/>
  <c r="R112" i="1"/>
  <c r="C114" i="35" s="1"/>
  <c r="R71" i="1"/>
  <c r="C73" i="35" s="1"/>
  <c r="R31" i="1"/>
  <c r="C33" i="35" s="1"/>
  <c r="R110" i="1"/>
  <c r="C112" i="35" s="1"/>
  <c r="R69" i="1"/>
  <c r="C71" i="35" s="1"/>
  <c r="R29" i="1"/>
  <c r="C31" i="35" s="1"/>
  <c r="R67" i="1"/>
  <c r="C69" i="35" s="1"/>
  <c r="R27" i="1"/>
  <c r="C29" i="35" s="1"/>
  <c r="R106" i="1"/>
  <c r="C108" i="35" s="1"/>
  <c r="R65" i="1"/>
  <c r="C67" i="35" s="1"/>
  <c r="R25" i="1"/>
  <c r="C27" i="35" s="1"/>
  <c r="R64" i="1"/>
  <c r="C66" i="35" s="1"/>
  <c r="R104" i="1"/>
  <c r="C106" i="35" s="1"/>
  <c r="R144" i="1"/>
  <c r="C146" i="35" s="1"/>
  <c r="R81" i="1"/>
  <c r="C83" i="35" s="1"/>
  <c r="R121" i="1"/>
  <c r="C123" i="35" s="1"/>
  <c r="R58" i="1"/>
  <c r="C60" i="35" s="1"/>
  <c r="R98" i="1"/>
  <c r="C100" i="35" s="1"/>
  <c r="R138" i="1"/>
  <c r="C140" i="35" s="1"/>
  <c r="R123" i="1"/>
  <c r="C125" i="35" s="1"/>
  <c r="R119" i="1"/>
  <c r="C121" i="35" s="1"/>
  <c r="R122" i="1"/>
  <c r="C124" i="35" s="1"/>
  <c r="R60" i="1"/>
  <c r="C62" i="35" s="1"/>
  <c r="R100" i="1"/>
  <c r="C102" i="35" s="1"/>
  <c r="R140" i="1"/>
  <c r="C142" i="35" s="1"/>
  <c r="R77" i="1"/>
  <c r="C79" i="35" s="1"/>
  <c r="R117" i="1"/>
  <c r="C119" i="35" s="1"/>
  <c r="R63" i="1"/>
  <c r="C65" i="35" s="1"/>
  <c r="R143" i="1"/>
  <c r="C145" i="35" s="1"/>
  <c r="R99" i="1"/>
  <c r="C101" i="35" s="1"/>
  <c r="R40" i="1"/>
  <c r="C42" i="35" s="1"/>
  <c r="R38" i="1"/>
  <c r="C40" i="35" s="1"/>
  <c r="R44" i="1"/>
  <c r="C46" i="35" s="1"/>
  <c r="R42" i="1"/>
  <c r="C44" i="35" s="1"/>
  <c r="R56" i="1"/>
  <c r="C58" i="35" s="1"/>
  <c r="R136" i="1"/>
  <c r="C138" i="35" s="1"/>
  <c r="R95" i="1"/>
  <c r="C97" i="35" s="1"/>
  <c r="R54" i="1"/>
  <c r="C56" i="35" s="1"/>
  <c r="R134" i="1"/>
  <c r="C136" i="35" s="1"/>
  <c r="R93" i="1"/>
  <c r="C95" i="35" s="1"/>
  <c r="R52" i="1"/>
  <c r="C54" i="35" s="1"/>
  <c r="R132" i="1"/>
  <c r="C134" i="35" s="1"/>
  <c r="R91" i="1"/>
  <c r="C93" i="35" s="1"/>
  <c r="R50" i="1"/>
  <c r="C52" i="35" s="1"/>
  <c r="R130" i="1"/>
  <c r="C132" i="35" s="1"/>
  <c r="R89" i="1"/>
  <c r="C91" i="35" s="1"/>
  <c r="R48" i="1"/>
  <c r="C50" i="35" s="1"/>
  <c r="R128" i="1"/>
  <c r="C130" i="35" s="1"/>
  <c r="R87" i="1"/>
  <c r="C89" i="35" s="1"/>
  <c r="R46" i="1"/>
  <c r="C48" i="35" s="1"/>
  <c r="R126" i="1"/>
  <c r="C128" i="35" s="1"/>
  <c r="R85" i="1"/>
  <c r="C87" i="35" s="1"/>
  <c r="R36" i="1"/>
  <c r="C38" i="35" s="1"/>
  <c r="R115" i="1"/>
  <c r="C117" i="35" s="1"/>
  <c r="R74" i="1"/>
  <c r="C76" i="35" s="1"/>
  <c r="R34" i="1"/>
  <c r="C36" i="35" s="1"/>
  <c r="R113" i="1"/>
  <c r="C115" i="35" s="1"/>
  <c r="R72" i="1"/>
  <c r="C74" i="35" s="1"/>
  <c r="R32" i="1"/>
  <c r="C34" i="35" s="1"/>
  <c r="R111" i="1"/>
  <c r="C113" i="35" s="1"/>
  <c r="R70" i="1"/>
  <c r="C72" i="35" s="1"/>
  <c r="R30" i="1"/>
  <c r="C32" i="35" s="1"/>
  <c r="R109" i="1"/>
  <c r="C111" i="35" s="1"/>
  <c r="R68" i="1"/>
  <c r="C70" i="35" s="1"/>
  <c r="R28" i="1"/>
  <c r="C30" i="35" s="1"/>
  <c r="R107" i="1"/>
  <c r="C109" i="35" s="1"/>
  <c r="R66" i="1"/>
  <c r="C68" i="35" s="1"/>
  <c r="R26" i="1"/>
  <c r="C28" i="35" s="1"/>
  <c r="R105" i="1"/>
  <c r="C107" i="35" s="1"/>
  <c r="R84" i="1"/>
  <c r="C86" i="35" s="1"/>
  <c r="R124" i="1"/>
  <c r="C126" i="35" s="1"/>
  <c r="R61" i="1"/>
  <c r="C63" i="35" s="1"/>
  <c r="R101" i="1"/>
  <c r="C103" i="35" s="1"/>
  <c r="R141" i="1"/>
  <c r="C143" i="35" s="1"/>
  <c r="R78" i="1"/>
  <c r="C80" i="35" s="1"/>
  <c r="R118" i="1"/>
  <c r="C120" i="35" s="1"/>
  <c r="R83" i="1"/>
  <c r="C85" i="35" s="1"/>
  <c r="R79" i="1"/>
  <c r="C81" i="35" s="1"/>
  <c r="R62" i="1"/>
  <c r="C64" i="35" s="1"/>
  <c r="R102" i="1"/>
  <c r="C104" i="35" s="1"/>
  <c r="R142" i="1"/>
  <c r="C144" i="35" s="1"/>
  <c r="R80" i="1"/>
  <c r="C82" i="35" s="1"/>
  <c r="R120" i="1"/>
  <c r="C122" i="35" s="1"/>
  <c r="R57" i="1"/>
  <c r="C59" i="35" s="1"/>
  <c r="R97" i="1"/>
  <c r="C99" i="35" s="1"/>
  <c r="R137" i="1"/>
  <c r="C139" i="35" s="1"/>
  <c r="R103" i="1"/>
  <c r="C105" i="35" s="1"/>
  <c r="R59" i="1"/>
  <c r="C61" i="35" s="1"/>
  <c r="R139" i="1"/>
  <c r="C141" i="35" s="1"/>
  <c r="R39" i="1"/>
  <c r="C41" i="35" s="1"/>
  <c r="R37" i="1"/>
  <c r="C39" i="35" s="1"/>
  <c r="R43" i="1"/>
  <c r="C45" i="35" s="1"/>
  <c r="R41" i="1"/>
  <c r="C43" i="35" s="1"/>
  <c r="M20" i="1"/>
  <c r="D77" i="1"/>
  <c r="D154" i="1"/>
  <c r="F44" i="1"/>
  <c r="M5" i="1"/>
  <c r="M32" i="1"/>
  <c r="M50" i="1"/>
  <c r="G88" i="1"/>
  <c r="H22" i="1"/>
  <c r="H44" i="1"/>
  <c r="H66" i="1"/>
  <c r="M93" i="1"/>
  <c r="D209" i="1"/>
  <c r="M128" i="1"/>
  <c r="C78" i="35"/>
  <c r="L209" i="1"/>
  <c r="K45" i="35"/>
  <c r="M181" i="1"/>
  <c r="K43" i="35"/>
  <c r="M174" i="1"/>
  <c r="K122" i="35"/>
  <c r="L165" i="1"/>
  <c r="K41" i="35"/>
  <c r="M151" i="1"/>
  <c r="K100" i="35"/>
  <c r="M186" i="1"/>
  <c r="K143" i="35"/>
  <c r="M182" i="1"/>
  <c r="K63" i="35"/>
  <c r="M150" i="1"/>
  <c r="K80" i="35"/>
  <c r="M140" i="1"/>
  <c r="K99" i="35"/>
  <c r="M172" i="1"/>
  <c r="K82" i="35"/>
  <c r="E66" i="1"/>
  <c r="F55" i="1"/>
  <c r="F33" i="1"/>
  <c r="F11" i="1"/>
  <c r="M9" i="1"/>
  <c r="M27" i="1"/>
  <c r="M29" i="1"/>
  <c r="M49" i="1"/>
  <c r="M72" i="1"/>
  <c r="M86" i="1"/>
  <c r="I11" i="1"/>
  <c r="I22" i="1"/>
  <c r="I33" i="1"/>
  <c r="I44" i="1"/>
  <c r="I55" i="1"/>
  <c r="I66" i="1"/>
  <c r="I77" i="1"/>
  <c r="H88" i="1"/>
  <c r="M108" i="1"/>
  <c r="M129" i="1"/>
  <c r="C98" i="35"/>
  <c r="M116" i="1"/>
  <c r="C57" i="35"/>
  <c r="M120" i="1"/>
  <c r="C137" i="35"/>
  <c r="M107" i="1"/>
  <c r="C96" i="35"/>
  <c r="M94" i="1"/>
  <c r="C55" i="35"/>
  <c r="M98" i="1"/>
  <c r="C135" i="35"/>
  <c r="M76" i="1"/>
  <c r="C133" i="35"/>
  <c r="M63" i="1"/>
  <c r="C92" i="35"/>
  <c r="M54" i="1"/>
  <c r="C131" i="35"/>
  <c r="M28" i="1"/>
  <c r="C49" i="35"/>
  <c r="M19" i="1"/>
  <c r="C88" i="35"/>
  <c r="M10" i="1"/>
  <c r="C127" i="35"/>
  <c r="M130" i="1"/>
  <c r="C118" i="35"/>
  <c r="M42" i="1"/>
  <c r="C110" i="35"/>
  <c r="D220" i="1"/>
  <c r="D165" i="1"/>
  <c r="M206" i="1"/>
  <c r="K105" i="35"/>
  <c r="D198" i="1"/>
  <c r="C84" i="35"/>
  <c r="M139" i="1"/>
  <c r="M106" i="1"/>
  <c r="M95" i="1"/>
  <c r="M62" i="1"/>
  <c r="M64" i="1"/>
  <c r="M6" i="1"/>
  <c r="M74" i="1"/>
  <c r="M65" i="1"/>
  <c r="M119" i="1"/>
  <c r="M104" i="1"/>
  <c r="M97" i="1"/>
  <c r="L77" i="1"/>
  <c r="M73" i="1"/>
  <c r="M51" i="1"/>
  <c r="M7" i="1"/>
  <c r="M53" i="1"/>
  <c r="M38" i="1"/>
  <c r="K121" i="1"/>
  <c r="K99" i="1"/>
  <c r="K77" i="1"/>
  <c r="K55" i="1"/>
  <c r="K33" i="1"/>
  <c r="K11" i="1"/>
  <c r="K209" i="1"/>
  <c r="K187" i="1"/>
  <c r="K165" i="1"/>
  <c r="K143" i="1"/>
  <c r="K132" i="1"/>
  <c r="K110" i="1"/>
  <c r="K88" i="1"/>
  <c r="K66" i="1"/>
  <c r="K44" i="1"/>
  <c r="K22" i="1"/>
  <c r="K220" i="1"/>
  <c r="K198" i="1"/>
  <c r="K176" i="1"/>
  <c r="K154" i="1"/>
  <c r="J121" i="1"/>
  <c r="J99" i="1"/>
  <c r="J77" i="1"/>
  <c r="J55" i="1"/>
  <c r="J33" i="1"/>
  <c r="J11" i="1"/>
  <c r="J209" i="1"/>
  <c r="J187" i="1"/>
  <c r="J165" i="1"/>
  <c r="J143" i="1"/>
  <c r="J132" i="1"/>
  <c r="J110" i="1"/>
  <c r="J88" i="1"/>
  <c r="J66" i="1"/>
  <c r="J44" i="1"/>
  <c r="J22" i="1"/>
  <c r="J220" i="1"/>
  <c r="J198" i="1"/>
  <c r="J176" i="1"/>
  <c r="J154" i="1"/>
  <c r="M137" i="1"/>
  <c r="I132" i="1"/>
  <c r="I110" i="1"/>
  <c r="I220" i="1"/>
  <c r="I198" i="1"/>
  <c r="I176" i="1"/>
  <c r="I154" i="1"/>
  <c r="I121" i="1"/>
  <c r="I99" i="1"/>
  <c r="I209" i="1"/>
  <c r="I187" i="1"/>
  <c r="I165" i="1"/>
  <c r="I143" i="1"/>
  <c r="M163" i="1"/>
  <c r="M18" i="1"/>
  <c r="M192" i="1"/>
  <c r="M170" i="1"/>
  <c r="M148" i="1"/>
  <c r="M31" i="1"/>
  <c r="H121" i="1"/>
  <c r="H99" i="1"/>
  <c r="H209" i="1"/>
  <c r="H187" i="1"/>
  <c r="H165" i="1"/>
  <c r="H143" i="1"/>
  <c r="H132" i="1"/>
  <c r="H220" i="1"/>
  <c r="H198" i="1"/>
  <c r="H176" i="1"/>
  <c r="H154" i="1"/>
  <c r="G66" i="1"/>
  <c r="G22" i="1"/>
  <c r="G77" i="1"/>
  <c r="G55" i="1"/>
  <c r="G33" i="1"/>
  <c r="G44" i="1"/>
  <c r="M197" i="1"/>
  <c r="M184" i="1"/>
  <c r="M216" i="1"/>
  <c r="M162" i="1"/>
  <c r="G132" i="1"/>
  <c r="G110" i="1"/>
  <c r="G220" i="1"/>
  <c r="G198" i="1"/>
  <c r="G176" i="1"/>
  <c r="G154" i="1"/>
  <c r="G99" i="1"/>
  <c r="G209" i="1"/>
  <c r="G187" i="1"/>
  <c r="G165" i="1"/>
  <c r="G143" i="1"/>
  <c r="G121" i="1"/>
  <c r="F88" i="1"/>
  <c r="F77" i="1"/>
  <c r="M75" i="1"/>
  <c r="M60" i="1"/>
  <c r="M40" i="1"/>
  <c r="M16" i="1"/>
  <c r="M193" i="1"/>
  <c r="M207" i="1"/>
  <c r="F132" i="1"/>
  <c r="F110" i="1"/>
  <c r="F220" i="1"/>
  <c r="F198" i="1"/>
  <c r="F176" i="1"/>
  <c r="F154" i="1"/>
  <c r="F121" i="1"/>
  <c r="F99" i="1"/>
  <c r="F209" i="1"/>
  <c r="F187" i="1"/>
  <c r="F165" i="1"/>
  <c r="F143" i="1"/>
  <c r="E55" i="1"/>
  <c r="E77" i="1"/>
  <c r="E88" i="1"/>
  <c r="E22" i="1"/>
  <c r="M71" i="1"/>
  <c r="M84" i="1"/>
  <c r="M127" i="1"/>
  <c r="M131" i="1"/>
  <c r="M118" i="1"/>
  <c r="M105" i="1"/>
  <c r="M109" i="1"/>
  <c r="M96" i="1"/>
  <c r="M61" i="1"/>
  <c r="M52" i="1"/>
  <c r="M39" i="1"/>
  <c r="M43" i="1"/>
  <c r="M30" i="1"/>
  <c r="M17" i="1"/>
  <c r="M21" i="1"/>
  <c r="M8" i="1"/>
  <c r="M218" i="1"/>
  <c r="M208" i="1"/>
  <c r="M205" i="1"/>
  <c r="M204" i="1"/>
  <c r="M195" i="1"/>
  <c r="M173" i="1"/>
  <c r="M160" i="1"/>
  <c r="M164" i="1"/>
  <c r="M152" i="1"/>
  <c r="M138" i="1"/>
  <c r="M142" i="1"/>
  <c r="M161" i="1"/>
  <c r="E220" i="1"/>
  <c r="E198" i="1"/>
  <c r="E176" i="1"/>
  <c r="E154" i="1"/>
  <c r="E209" i="1"/>
  <c r="E187" i="1"/>
  <c r="E165" i="1"/>
  <c r="E143" i="1"/>
  <c r="D187" i="1"/>
  <c r="D176" i="1"/>
  <c r="D143" i="1"/>
  <c r="D88" i="1"/>
  <c r="M183" i="1"/>
  <c r="M171" i="1"/>
  <c r="M149" i="1"/>
  <c r="M153" i="1"/>
  <c r="M141" i="1"/>
  <c r="M185" i="1"/>
  <c r="M175" i="1"/>
  <c r="M219" i="1"/>
  <c r="M217" i="1"/>
  <c r="M215" i="1"/>
  <c r="M196" i="1"/>
  <c r="M194" i="1"/>
  <c r="M117" i="1"/>
  <c r="M203" i="1"/>
  <c r="AA43" i="1" s="1"/>
  <c r="M159" i="1"/>
  <c r="AA39" i="1" s="1"/>
  <c r="L187" i="1"/>
  <c r="L176" i="1"/>
  <c r="L198" i="1"/>
  <c r="L143" i="1"/>
  <c r="L220" i="1"/>
  <c r="L154" i="1"/>
  <c r="L11" i="1"/>
  <c r="L132" i="1"/>
  <c r="L110" i="1"/>
  <c r="L88" i="1"/>
  <c r="L121" i="1"/>
  <c r="L99" i="1"/>
  <c r="L66" i="1"/>
  <c r="L55" i="1"/>
  <c r="L44" i="1"/>
  <c r="L33" i="1"/>
  <c r="L22" i="1"/>
  <c r="M82" i="1"/>
  <c r="E132" i="1"/>
  <c r="E121" i="1"/>
  <c r="E99" i="1"/>
  <c r="E110" i="1"/>
  <c r="D66" i="1"/>
  <c r="D55" i="1"/>
  <c r="D121" i="1"/>
  <c r="M115" i="1"/>
  <c r="D99" i="1"/>
  <c r="D132" i="1"/>
  <c r="M126" i="1"/>
  <c r="D110" i="1"/>
  <c r="I88" i="1"/>
  <c r="M87" i="1"/>
  <c r="M85" i="1"/>
  <c r="M83" i="1"/>
  <c r="E33" i="1"/>
  <c r="E11" i="1"/>
  <c r="D44" i="1"/>
  <c r="D22" i="1"/>
  <c r="K147" i="35" l="1"/>
  <c r="L2" i="35" s="1"/>
  <c r="J147" i="35"/>
  <c r="K2" i="35" s="1"/>
  <c r="I147" i="35"/>
  <c r="J2" i="35" s="1"/>
  <c r="H147" i="35"/>
  <c r="I2" i="35" s="1"/>
  <c r="G147" i="35"/>
  <c r="H2" i="35" s="1"/>
  <c r="F147" i="35"/>
  <c r="G2" i="35" s="1"/>
  <c r="E147" i="35"/>
  <c r="F2" i="35" s="1"/>
  <c r="D147" i="35"/>
  <c r="E2" i="35" s="1"/>
  <c r="C147" i="35"/>
  <c r="D2" i="35" s="1"/>
  <c r="AA92" i="1"/>
  <c r="L94" i="35" s="1"/>
  <c r="AA36" i="1"/>
  <c r="L38" i="35" s="1"/>
  <c r="AA52" i="1"/>
  <c r="L54" i="35" s="1"/>
  <c r="AA132" i="1"/>
  <c r="L134" i="35" s="1"/>
  <c r="AA35" i="1"/>
  <c r="L37" i="35" s="1"/>
  <c r="AA32" i="1"/>
  <c r="AA75" i="1"/>
  <c r="AA122" i="1"/>
  <c r="AA104" i="1"/>
  <c r="AA140" i="1"/>
  <c r="AA117" i="1"/>
  <c r="L119" i="35" s="1"/>
  <c r="AA58" i="1"/>
  <c r="AA81" i="1"/>
  <c r="AA137" i="1"/>
  <c r="L139" i="35" s="1"/>
  <c r="AA118" i="1"/>
  <c r="AA59" i="1"/>
  <c r="AA102" i="1"/>
  <c r="AA83" i="1"/>
  <c r="AA124" i="1"/>
  <c r="AA126" i="1"/>
  <c r="L128" i="35" s="1"/>
  <c r="AA87" i="1"/>
  <c r="AA48" i="1"/>
  <c r="AA50" i="1"/>
  <c r="AA134" i="1"/>
  <c r="AA95" i="1"/>
  <c r="AA56" i="1"/>
  <c r="AA31" i="1"/>
  <c r="AA62" i="1"/>
  <c r="AA68" i="1"/>
  <c r="AA111" i="1"/>
  <c r="AA84" i="1"/>
  <c r="AA142" i="1"/>
  <c r="AA38" i="1"/>
  <c r="AA42" i="1"/>
  <c r="AA119" i="1"/>
  <c r="AA28" i="1"/>
  <c r="AA65" i="1"/>
  <c r="AA71" i="1"/>
  <c r="AA113" i="1"/>
  <c r="AA115" i="1"/>
  <c r="AA91" i="1"/>
  <c r="AA110" i="1"/>
  <c r="AA73" i="1"/>
  <c r="AA77" i="1"/>
  <c r="L79" i="35" s="1"/>
  <c r="AA103" i="1"/>
  <c r="AA108" i="1"/>
  <c r="AA116" i="1"/>
  <c r="AA125" i="1"/>
  <c r="AA86" i="1"/>
  <c r="L88" i="35" s="1"/>
  <c r="AA47" i="1"/>
  <c r="AA129" i="1"/>
  <c r="AA90" i="1"/>
  <c r="AA131" i="1"/>
  <c r="AA133" i="1"/>
  <c r="AA53" i="1"/>
  <c r="AA94" i="1"/>
  <c r="AA135" i="1"/>
  <c r="AA55" i="1"/>
  <c r="AA96" i="1"/>
  <c r="AA112" i="1"/>
  <c r="AA29" i="1"/>
  <c r="AA27" i="1"/>
  <c r="AA49" i="1"/>
  <c r="AA25" i="1"/>
  <c r="AA106" i="1"/>
  <c r="L108" i="35" s="1"/>
  <c r="AA82" i="1"/>
  <c r="L84" i="35" s="1"/>
  <c r="AA64" i="1"/>
  <c r="L66" i="35" s="1"/>
  <c r="AA144" i="1"/>
  <c r="L146" i="35" s="1"/>
  <c r="AA121" i="1"/>
  <c r="L123" i="35" s="1"/>
  <c r="AA138" i="1"/>
  <c r="L140" i="35" s="1"/>
  <c r="AA60" i="1"/>
  <c r="L62" i="35" s="1"/>
  <c r="AA79" i="1"/>
  <c r="L81" i="35" s="1"/>
  <c r="AA57" i="1"/>
  <c r="L59" i="35" s="1"/>
  <c r="AA139" i="1"/>
  <c r="AA100" i="1"/>
  <c r="L102" i="35" s="1"/>
  <c r="AA63" i="1"/>
  <c r="L65" i="35" s="1"/>
  <c r="AA143" i="1"/>
  <c r="L145" i="35" s="1"/>
  <c r="AA85" i="1"/>
  <c r="AA46" i="1"/>
  <c r="L48" i="35" s="1"/>
  <c r="AA128" i="1"/>
  <c r="L130" i="35" s="1"/>
  <c r="AA89" i="1"/>
  <c r="L91" i="35" s="1"/>
  <c r="AA93" i="1"/>
  <c r="AA54" i="1"/>
  <c r="AA136" i="1"/>
  <c r="AA72" i="1"/>
  <c r="AA123" i="1"/>
  <c r="AA26" i="1"/>
  <c r="L28" i="35" s="1"/>
  <c r="AA30" i="1"/>
  <c r="AA99" i="1"/>
  <c r="AA101" i="1"/>
  <c r="AA107" i="1"/>
  <c r="AA40" i="1"/>
  <c r="AA66" i="1"/>
  <c r="L68" i="35" s="1"/>
  <c r="AA37" i="1"/>
  <c r="L39" i="35" s="1"/>
  <c r="AA109" i="1"/>
  <c r="L111" i="35" s="1"/>
  <c r="AA69" i="1"/>
  <c r="AA34" i="1"/>
  <c r="AA130" i="1"/>
  <c r="AA45" i="1"/>
  <c r="AA70" i="1"/>
  <c r="AA74" i="1"/>
  <c r="AA114" i="1"/>
  <c r="AA51" i="1"/>
  <c r="AA67" i="1"/>
  <c r="AA105" i="1"/>
  <c r="AA80" i="1"/>
  <c r="AA97" i="1"/>
  <c r="L99" i="35" s="1"/>
  <c r="AA78" i="1"/>
  <c r="AA61" i="1"/>
  <c r="AA141" i="1"/>
  <c r="AA98" i="1"/>
  <c r="AA120" i="1"/>
  <c r="AA41" i="1"/>
  <c r="AA76" i="1"/>
  <c r="AA33" i="1"/>
  <c r="AA127" i="1"/>
  <c r="N201" i="1"/>
  <c r="Q21" i="1" s="1"/>
  <c r="AC43" i="1" s="1"/>
  <c r="N157" i="1"/>
  <c r="Q17" i="1" s="1"/>
  <c r="AC39" i="1" s="1"/>
  <c r="N47" i="1"/>
  <c r="Q7" i="1" s="1"/>
  <c r="L41" i="35"/>
  <c r="L45" i="35"/>
  <c r="N69" i="1"/>
  <c r="Q9" i="1" s="1"/>
  <c r="N212" i="1"/>
  <c r="Q22" i="1" s="1"/>
  <c r="AC44" i="1" s="1"/>
  <c r="N146" i="1"/>
  <c r="Q16" i="1" s="1"/>
  <c r="N190" i="1"/>
  <c r="Q20" i="1" s="1"/>
  <c r="N168" i="1"/>
  <c r="Q18" i="1" s="1"/>
  <c r="N135" i="1"/>
  <c r="Q15" i="1" s="1"/>
  <c r="N179" i="1"/>
  <c r="Q19" i="1" s="1"/>
  <c r="N80" i="1"/>
  <c r="Q10" i="1" s="1"/>
  <c r="N102" i="1"/>
  <c r="Q12" i="1" s="1"/>
  <c r="N58" i="1"/>
  <c r="Q8" i="1" s="1"/>
  <c r="N113" i="1"/>
  <c r="Q13" i="1" s="1"/>
  <c r="N91" i="1"/>
  <c r="Q11" i="1" s="1"/>
  <c r="N124" i="1"/>
  <c r="Q14" i="1" s="1"/>
  <c r="D33" i="1"/>
  <c r="D11" i="1"/>
  <c r="E44" i="1"/>
  <c r="N14" i="1"/>
  <c r="Q4" i="1" s="1"/>
  <c r="AC71" i="1" l="1"/>
  <c r="AC111" i="1"/>
  <c r="AC51" i="1"/>
  <c r="AC131" i="1"/>
  <c r="AC91" i="1"/>
  <c r="AC31" i="1"/>
  <c r="AC99" i="1"/>
  <c r="AC139" i="1"/>
  <c r="AC79" i="1"/>
  <c r="AC103" i="1"/>
  <c r="AC119" i="1"/>
  <c r="AC123" i="1"/>
  <c r="AC143" i="1"/>
  <c r="AC63" i="1"/>
  <c r="L141" i="35"/>
  <c r="AC83" i="1"/>
  <c r="AC59" i="1"/>
  <c r="AC76" i="1"/>
  <c r="AC120" i="1"/>
  <c r="AC141" i="1"/>
  <c r="AC78" i="1"/>
  <c r="AC80" i="1"/>
  <c r="AC114" i="1"/>
  <c r="AC70" i="1"/>
  <c r="AC130" i="1"/>
  <c r="AC69" i="1"/>
  <c r="AC72" i="1"/>
  <c r="AC54" i="1"/>
  <c r="AC89" i="1"/>
  <c r="AC100" i="1"/>
  <c r="AC60" i="1"/>
  <c r="AC138" i="1"/>
  <c r="AC121" i="1"/>
  <c r="AC144" i="1"/>
  <c r="AC64" i="1"/>
  <c r="AC82" i="1"/>
  <c r="AC49" i="1"/>
  <c r="AC29" i="1"/>
  <c r="AC96" i="1"/>
  <c r="AC135" i="1"/>
  <c r="AC53" i="1"/>
  <c r="AC129" i="1"/>
  <c r="AC116" i="1"/>
  <c r="AC73" i="1"/>
  <c r="AC113" i="1"/>
  <c r="AC38" i="1"/>
  <c r="AC84" i="1"/>
  <c r="AC95" i="1"/>
  <c r="AC50" i="1"/>
  <c r="AC124" i="1"/>
  <c r="AC102" i="1"/>
  <c r="AC118" i="1"/>
  <c r="AC81" i="1"/>
  <c r="AC104" i="1"/>
  <c r="AC75" i="1"/>
  <c r="AC35" i="1"/>
  <c r="AC132" i="1"/>
  <c r="AC52" i="1"/>
  <c r="AC36" i="1"/>
  <c r="AC92" i="1"/>
  <c r="AC33" i="1"/>
  <c r="AC41" i="1"/>
  <c r="AC98" i="1"/>
  <c r="AC61" i="1"/>
  <c r="AC74" i="1"/>
  <c r="AC34" i="1"/>
  <c r="AC109" i="1"/>
  <c r="AC40" i="1"/>
  <c r="AC101" i="1"/>
  <c r="AC30" i="1"/>
  <c r="AC136" i="1"/>
  <c r="AC93" i="1"/>
  <c r="AC112" i="1"/>
  <c r="AC55" i="1"/>
  <c r="AC94" i="1"/>
  <c r="AC133" i="1"/>
  <c r="AC90" i="1"/>
  <c r="AC110" i="1"/>
  <c r="AC115" i="1"/>
  <c r="AC42" i="1"/>
  <c r="AC142" i="1"/>
  <c r="AC62" i="1"/>
  <c r="AC56" i="1"/>
  <c r="AC134" i="1"/>
  <c r="AC58" i="1"/>
  <c r="AC140" i="1"/>
  <c r="AC122" i="1"/>
  <c r="AC32" i="1"/>
  <c r="L129" i="35"/>
  <c r="L35" i="35"/>
  <c r="L78" i="35"/>
  <c r="L43" i="35"/>
  <c r="L122" i="35"/>
  <c r="L100" i="35"/>
  <c r="L143" i="35"/>
  <c r="L63" i="35"/>
  <c r="L80" i="35"/>
  <c r="L82" i="35"/>
  <c r="L107" i="35"/>
  <c r="L69" i="35"/>
  <c r="L53" i="35"/>
  <c r="L116" i="35"/>
  <c r="L76" i="35"/>
  <c r="L72" i="35"/>
  <c r="L47" i="35"/>
  <c r="L132" i="35"/>
  <c r="L36" i="35"/>
  <c r="L71" i="35"/>
  <c r="L42" i="35"/>
  <c r="L109" i="35"/>
  <c r="L103" i="35"/>
  <c r="L101" i="35"/>
  <c r="L32" i="35"/>
  <c r="L125" i="35"/>
  <c r="L74" i="35"/>
  <c r="L138" i="35"/>
  <c r="L56" i="35"/>
  <c r="L95" i="35"/>
  <c r="L87" i="35"/>
  <c r="AC66" i="1"/>
  <c r="AC26" i="1"/>
  <c r="AC46" i="1"/>
  <c r="L27" i="35"/>
  <c r="L51" i="35"/>
  <c r="L29" i="35"/>
  <c r="L31" i="35"/>
  <c r="L114" i="35"/>
  <c r="L98" i="35"/>
  <c r="L57" i="35"/>
  <c r="L137" i="35"/>
  <c r="L96" i="35"/>
  <c r="L55" i="35"/>
  <c r="L135" i="35"/>
  <c r="L133" i="35"/>
  <c r="L92" i="35"/>
  <c r="L131" i="35"/>
  <c r="L49" i="35"/>
  <c r="L127" i="35"/>
  <c r="L118" i="35"/>
  <c r="L110" i="35"/>
  <c r="L105" i="35"/>
  <c r="L75" i="35"/>
  <c r="L112" i="35"/>
  <c r="L93" i="35"/>
  <c r="L117" i="35"/>
  <c r="L115" i="35"/>
  <c r="L73" i="35"/>
  <c r="L67" i="35"/>
  <c r="L30" i="35"/>
  <c r="L121" i="35"/>
  <c r="L44" i="35"/>
  <c r="L40" i="35"/>
  <c r="L144" i="35"/>
  <c r="L86" i="35"/>
  <c r="L113" i="35"/>
  <c r="L70" i="35"/>
  <c r="L64" i="35"/>
  <c r="L33" i="35"/>
  <c r="L58" i="35"/>
  <c r="L97" i="35"/>
  <c r="L136" i="35"/>
  <c r="L52" i="35"/>
  <c r="L50" i="35"/>
  <c r="L89" i="35"/>
  <c r="L126" i="35"/>
  <c r="L85" i="35"/>
  <c r="L104" i="35"/>
  <c r="L61" i="35"/>
  <c r="L120" i="35"/>
  <c r="L83" i="35"/>
  <c r="L60" i="35"/>
  <c r="L142" i="35"/>
  <c r="L106" i="35"/>
  <c r="L124" i="35"/>
  <c r="L77" i="35"/>
  <c r="AC106" i="1"/>
  <c r="AC86" i="1"/>
  <c r="AC126" i="1"/>
  <c r="L34" i="35"/>
  <c r="N25" i="1"/>
  <c r="Q5" i="1" s="1"/>
  <c r="AC127" i="1" s="1"/>
  <c r="N3" i="1"/>
  <c r="Q3" i="1" s="1"/>
  <c r="AC65" i="1" s="1"/>
  <c r="N36" i="1"/>
  <c r="Q6" i="1" s="1"/>
  <c r="AC88" i="1" s="1"/>
  <c r="AC125" i="1" l="1"/>
  <c r="AC25" i="1"/>
  <c r="AC68" i="1"/>
  <c r="AC128" i="1"/>
  <c r="AC107" i="1"/>
  <c r="AC48" i="1"/>
  <c r="AC28" i="1"/>
  <c r="AC108" i="1"/>
  <c r="AC47" i="1"/>
  <c r="AC27" i="1"/>
  <c r="AC85" i="1"/>
  <c r="AC45" i="1"/>
  <c r="AC105" i="1"/>
  <c r="AC87" i="1"/>
  <c r="AC67" i="1"/>
  <c r="AC97" i="1"/>
  <c r="AC37" i="1"/>
  <c r="AC57" i="1"/>
  <c r="AC117" i="1"/>
  <c r="AC77" i="1"/>
  <c r="AC137" i="1"/>
  <c r="AG34" i="1" l="1"/>
  <c r="AG77" i="1"/>
  <c r="AG57" i="1"/>
  <c r="AG97" i="1"/>
  <c r="AG137" i="1"/>
  <c r="AG117" i="1"/>
  <c r="AG26" i="1"/>
  <c r="AG102" i="1"/>
  <c r="AG73" i="1"/>
  <c r="AG78" i="1"/>
  <c r="AG70" i="1"/>
  <c r="AG100" i="1"/>
  <c r="AG95" i="1"/>
  <c r="AG58" i="1"/>
  <c r="AG130" i="1"/>
  <c r="AG72" i="1"/>
  <c r="AG86" i="1"/>
  <c r="AG41" i="1"/>
  <c r="AG120" i="1"/>
  <c r="AG67" i="1"/>
  <c r="AG69" i="1"/>
  <c r="AG89" i="1"/>
  <c r="AG138" i="1"/>
  <c r="AG82" i="1"/>
  <c r="AG129" i="1"/>
  <c r="AG84" i="1"/>
  <c r="AG87" i="1"/>
  <c r="AG81" i="1"/>
  <c r="AG132" i="1"/>
  <c r="AG111" i="1"/>
  <c r="AG119" i="1"/>
  <c r="AG123" i="1"/>
  <c r="AG105" i="1"/>
  <c r="AG109" i="1"/>
  <c r="AG136" i="1"/>
  <c r="AG133" i="1"/>
  <c r="AG108" i="1"/>
  <c r="AG56" i="1"/>
  <c r="AG140" i="1"/>
  <c r="AG46" i="1"/>
  <c r="AG126" i="1"/>
  <c r="AG76" i="1"/>
  <c r="AG80" i="1"/>
  <c r="AG54" i="1"/>
  <c r="AG60" i="1"/>
  <c r="AG64" i="1"/>
  <c r="AG96" i="1"/>
  <c r="AG116" i="1"/>
  <c r="AG68" i="1"/>
  <c r="AG124" i="1"/>
  <c r="AG104" i="1"/>
  <c r="AG92" i="1"/>
  <c r="AG74" i="1"/>
  <c r="AG94" i="1"/>
  <c r="AG131" i="1"/>
  <c r="AG139" i="1"/>
  <c r="AG143" i="1"/>
  <c r="AG125" i="1"/>
  <c r="AG62" i="1"/>
  <c r="AG71" i="1"/>
  <c r="AG79" i="1"/>
  <c r="AG144" i="1"/>
  <c r="AG135" i="1"/>
  <c r="AG75" i="1"/>
  <c r="AG98" i="1"/>
  <c r="AG51" i="1"/>
  <c r="AG59" i="1"/>
  <c r="AG63" i="1"/>
  <c r="AG45" i="1"/>
  <c r="AG101" i="1"/>
  <c r="AG91" i="1"/>
  <c r="AG99" i="1"/>
  <c r="AG103" i="1"/>
  <c r="AG85" i="1"/>
  <c r="AG55" i="1"/>
  <c r="AG47" i="1"/>
  <c r="AG115" i="1"/>
  <c r="AG142" i="1"/>
  <c r="AG48" i="1"/>
  <c r="AG66" i="1"/>
  <c r="AG106" i="1"/>
  <c r="AG88" i="1"/>
  <c r="AG141" i="1"/>
  <c r="AG114" i="1"/>
  <c r="AG107" i="1"/>
  <c r="AG128" i="1"/>
  <c r="AG121" i="1"/>
  <c r="AG49" i="1"/>
  <c r="AG53" i="1"/>
  <c r="AG113" i="1"/>
  <c r="AG50" i="1"/>
  <c r="AG118" i="1"/>
  <c r="AG52" i="1"/>
  <c r="AG61" i="1"/>
  <c r="AG93" i="1"/>
  <c r="AG112" i="1"/>
  <c r="AG90" i="1"/>
  <c r="AG110" i="1"/>
  <c r="AG134" i="1"/>
  <c r="AG122" i="1"/>
  <c r="AG127" i="1"/>
  <c r="AG83" i="1"/>
  <c r="AG65" i="1"/>
  <c r="AG37" i="1"/>
  <c r="AG44" i="1"/>
  <c r="AG33" i="1"/>
  <c r="AG40" i="1"/>
  <c r="AG30" i="1"/>
  <c r="AG43" i="1"/>
  <c r="AG32" i="1"/>
  <c r="AG36" i="1"/>
  <c r="AG29" i="1"/>
  <c r="AG42" i="1"/>
  <c r="AG31" i="1"/>
  <c r="AG35" i="1"/>
  <c r="AG25" i="1"/>
  <c r="AG27" i="1"/>
  <c r="AG28" i="1"/>
  <c r="AG38" i="1"/>
  <c r="AG39" i="1"/>
  <c r="AK26" i="1" l="1"/>
  <c r="Q28" i="35" s="1"/>
  <c r="AK28" i="1"/>
  <c r="Q30" i="35" s="1"/>
  <c r="AK30" i="1"/>
  <c r="Q32" i="35" s="1"/>
  <c r="AK32" i="1"/>
  <c r="Q34" i="35" s="1"/>
  <c r="AK34" i="1"/>
  <c r="Q36" i="35" s="1"/>
  <c r="AK36" i="1"/>
  <c r="Q38" i="35" s="1"/>
  <c r="AK38" i="1"/>
  <c r="Q40" i="35" s="1"/>
  <c r="AK40" i="1"/>
  <c r="Q42" i="35" s="1"/>
  <c r="AK42" i="1"/>
  <c r="Q44" i="35" s="1"/>
  <c r="AK44" i="1"/>
  <c r="Q46" i="35" s="1"/>
  <c r="AJ26" i="1"/>
  <c r="P28" i="35" s="1"/>
  <c r="AJ28" i="1"/>
  <c r="P30" i="35" s="1"/>
  <c r="AJ30" i="1"/>
  <c r="P32" i="35" s="1"/>
  <c r="AJ32" i="1"/>
  <c r="P34" i="35" s="1"/>
  <c r="AJ34" i="1"/>
  <c r="P36" i="35" s="1"/>
  <c r="AJ36" i="1"/>
  <c r="P38" i="35" s="1"/>
  <c r="AJ38" i="1"/>
  <c r="P40" i="35" s="1"/>
  <c r="AJ40" i="1"/>
  <c r="P42" i="35" s="1"/>
  <c r="AJ42" i="1"/>
  <c r="P44" i="35" s="1"/>
  <c r="AJ44" i="1"/>
  <c r="P46" i="35" s="1"/>
  <c r="AK27" i="1"/>
  <c r="Q29" i="35" s="1"/>
  <c r="AK29" i="1"/>
  <c r="Q31" i="35" s="1"/>
  <c r="AK31" i="1"/>
  <c r="Q33" i="35" s="1"/>
  <c r="AK33" i="1"/>
  <c r="Q35" i="35" s="1"/>
  <c r="AK35" i="1"/>
  <c r="Q37" i="35" s="1"/>
  <c r="AK37" i="1"/>
  <c r="Q39" i="35" s="1"/>
  <c r="AK39" i="1"/>
  <c r="Q41" i="35" s="1"/>
  <c r="AK41" i="1"/>
  <c r="Q43" i="35" s="1"/>
  <c r="AK43" i="1"/>
  <c r="Q45" i="35" s="1"/>
  <c r="AK25" i="1"/>
  <c r="AJ27" i="1"/>
  <c r="P29" i="35" s="1"/>
  <c r="AJ29" i="1"/>
  <c r="P31" i="35" s="1"/>
  <c r="AJ31" i="1"/>
  <c r="P33" i="35" s="1"/>
  <c r="AJ33" i="1"/>
  <c r="P35" i="35" s="1"/>
  <c r="AJ35" i="1"/>
  <c r="P37" i="35" s="1"/>
  <c r="AJ37" i="1"/>
  <c r="P39" i="35" s="1"/>
  <c r="AJ39" i="1"/>
  <c r="P41" i="35" s="1"/>
  <c r="AJ41" i="1"/>
  <c r="P43" i="35" s="1"/>
  <c r="AJ43" i="1"/>
  <c r="P45" i="35" s="1"/>
  <c r="AJ25" i="1"/>
  <c r="AK66" i="1"/>
  <c r="Q68" i="35" s="1"/>
  <c r="AK68" i="1"/>
  <c r="Q70" i="35" s="1"/>
  <c r="AK70" i="1"/>
  <c r="Q72" i="35" s="1"/>
  <c r="AK72" i="1"/>
  <c r="Q74" i="35" s="1"/>
  <c r="AK74" i="1"/>
  <c r="Q76" i="35" s="1"/>
  <c r="AK76" i="1"/>
  <c r="Q78" i="35" s="1"/>
  <c r="AK78" i="1"/>
  <c r="Q80" i="35" s="1"/>
  <c r="AK80" i="1"/>
  <c r="Q82" i="35" s="1"/>
  <c r="AK82" i="1"/>
  <c r="Q84" i="35" s="1"/>
  <c r="AK84" i="1"/>
  <c r="Q86" i="35" s="1"/>
  <c r="AJ67" i="1"/>
  <c r="P69" i="35" s="1"/>
  <c r="AJ69" i="1"/>
  <c r="P71" i="35" s="1"/>
  <c r="AJ71" i="1"/>
  <c r="P73" i="35" s="1"/>
  <c r="AJ73" i="1"/>
  <c r="P75" i="35" s="1"/>
  <c r="AJ75" i="1"/>
  <c r="P77" i="35" s="1"/>
  <c r="AJ77" i="1"/>
  <c r="P79" i="35" s="1"/>
  <c r="AJ79" i="1"/>
  <c r="P81" i="35" s="1"/>
  <c r="AJ81" i="1"/>
  <c r="P83" i="35" s="1"/>
  <c r="AJ83" i="1"/>
  <c r="P85" i="35" s="1"/>
  <c r="AK65" i="1"/>
  <c r="AI66" i="1"/>
  <c r="O68" i="35" s="1"/>
  <c r="AI68" i="1"/>
  <c r="O70" i="35" s="1"/>
  <c r="AI70" i="1"/>
  <c r="O72" i="35" s="1"/>
  <c r="AI72" i="1"/>
  <c r="O74" i="35" s="1"/>
  <c r="AI74" i="1"/>
  <c r="O76" i="35" s="1"/>
  <c r="AI76" i="1"/>
  <c r="O78" i="35" s="1"/>
  <c r="AI78" i="1"/>
  <c r="O80" i="35" s="1"/>
  <c r="AI80" i="1"/>
  <c r="O82" i="35" s="1"/>
  <c r="AI82" i="1"/>
  <c r="O84" i="35" s="1"/>
  <c r="AI84" i="1"/>
  <c r="O86" i="35" s="1"/>
  <c r="AK67" i="1"/>
  <c r="Q69" i="35" s="1"/>
  <c r="AK69" i="1"/>
  <c r="Q71" i="35" s="1"/>
  <c r="AK71" i="1"/>
  <c r="Q73" i="35" s="1"/>
  <c r="AK73" i="1"/>
  <c r="Q75" i="35" s="1"/>
  <c r="AK75" i="1"/>
  <c r="Q77" i="35" s="1"/>
  <c r="AK77" i="1"/>
  <c r="Q79" i="35" s="1"/>
  <c r="AK79" i="1"/>
  <c r="Q81" i="35" s="1"/>
  <c r="AK81" i="1"/>
  <c r="Q83" i="35" s="1"/>
  <c r="AK83" i="1"/>
  <c r="Q85" i="35" s="1"/>
  <c r="AJ66" i="1"/>
  <c r="P68" i="35" s="1"/>
  <c r="AJ68" i="1"/>
  <c r="P70" i="35" s="1"/>
  <c r="AJ70" i="1"/>
  <c r="P72" i="35" s="1"/>
  <c r="AJ72" i="1"/>
  <c r="P74" i="35" s="1"/>
  <c r="AJ74" i="1"/>
  <c r="P76" i="35" s="1"/>
  <c r="AJ76" i="1"/>
  <c r="P78" i="35" s="1"/>
  <c r="AJ78" i="1"/>
  <c r="P80" i="35" s="1"/>
  <c r="AJ80" i="1"/>
  <c r="P82" i="35" s="1"/>
  <c r="AJ82" i="1"/>
  <c r="P84" i="35" s="1"/>
  <c r="AJ84" i="1"/>
  <c r="P86" i="35" s="1"/>
  <c r="AJ65" i="1"/>
  <c r="AI67" i="1"/>
  <c r="O69" i="35" s="1"/>
  <c r="AI69" i="1"/>
  <c r="O71" i="35" s="1"/>
  <c r="AI71" i="1"/>
  <c r="O73" i="35" s="1"/>
  <c r="AI73" i="1"/>
  <c r="O75" i="35" s="1"/>
  <c r="AI75" i="1"/>
  <c r="O77" i="35" s="1"/>
  <c r="AI77" i="1"/>
  <c r="O79" i="35" s="1"/>
  <c r="AI79" i="1"/>
  <c r="O81" i="35" s="1"/>
  <c r="AI81" i="1"/>
  <c r="O83" i="35" s="1"/>
  <c r="AI83" i="1"/>
  <c r="O85" i="35" s="1"/>
  <c r="AI65" i="1"/>
  <c r="O67" i="35" s="1"/>
  <c r="AI46" i="1"/>
  <c r="O48" i="35" s="1"/>
  <c r="AK46" i="1"/>
  <c r="Q48" i="35" s="1"/>
  <c r="AK48" i="1"/>
  <c r="Q50" i="35" s="1"/>
  <c r="AK50" i="1"/>
  <c r="Q52" i="35" s="1"/>
  <c r="AK52" i="1"/>
  <c r="Q54" i="35" s="1"/>
  <c r="AK54" i="1"/>
  <c r="Q56" i="35" s="1"/>
  <c r="AK56" i="1"/>
  <c r="Q58" i="35" s="1"/>
  <c r="AK58" i="1"/>
  <c r="Q60" i="35" s="1"/>
  <c r="AK60" i="1"/>
  <c r="Q62" i="35" s="1"/>
  <c r="AK62" i="1"/>
  <c r="Q64" i="35" s="1"/>
  <c r="AK64" i="1"/>
  <c r="Q66" i="35" s="1"/>
  <c r="AJ46" i="1"/>
  <c r="P48" i="35" s="1"/>
  <c r="AJ48" i="1"/>
  <c r="P50" i="35" s="1"/>
  <c r="AJ50" i="1"/>
  <c r="P52" i="35" s="1"/>
  <c r="AJ52" i="1"/>
  <c r="P54" i="35" s="1"/>
  <c r="AJ54" i="1"/>
  <c r="P56" i="35" s="1"/>
  <c r="AJ56" i="1"/>
  <c r="P58" i="35" s="1"/>
  <c r="AJ58" i="1"/>
  <c r="P60" i="35" s="1"/>
  <c r="AJ60" i="1"/>
  <c r="P62" i="35" s="1"/>
  <c r="AJ62" i="1"/>
  <c r="P64" i="35" s="1"/>
  <c r="AJ64" i="1"/>
  <c r="P66" i="35" s="1"/>
  <c r="AI47" i="1"/>
  <c r="O49" i="35" s="1"/>
  <c r="AI53" i="1"/>
  <c r="O55" i="35" s="1"/>
  <c r="AI61" i="1"/>
  <c r="O63" i="35" s="1"/>
  <c r="AK47" i="1"/>
  <c r="Q49" i="35" s="1"/>
  <c r="AK49" i="1"/>
  <c r="Q51" i="35" s="1"/>
  <c r="AK51" i="1"/>
  <c r="Q53" i="35" s="1"/>
  <c r="AK53" i="1"/>
  <c r="Q55" i="35" s="1"/>
  <c r="AK55" i="1"/>
  <c r="Q57" i="35" s="1"/>
  <c r="AK57" i="1"/>
  <c r="Q59" i="35" s="1"/>
  <c r="AK59" i="1"/>
  <c r="Q61" i="35" s="1"/>
  <c r="AK61" i="1"/>
  <c r="Q63" i="35" s="1"/>
  <c r="AK63" i="1"/>
  <c r="Q65" i="35" s="1"/>
  <c r="AK45" i="1"/>
  <c r="AJ47" i="1"/>
  <c r="P49" i="35" s="1"/>
  <c r="AJ49" i="1"/>
  <c r="P51" i="35" s="1"/>
  <c r="AJ51" i="1"/>
  <c r="P53" i="35" s="1"/>
  <c r="AJ53" i="1"/>
  <c r="P55" i="35" s="1"/>
  <c r="AJ55" i="1"/>
  <c r="P57" i="35" s="1"/>
  <c r="AJ57" i="1"/>
  <c r="P59" i="35" s="1"/>
  <c r="AJ59" i="1"/>
  <c r="P61" i="35" s="1"/>
  <c r="AJ61" i="1"/>
  <c r="P63" i="35" s="1"/>
  <c r="AJ63" i="1"/>
  <c r="P65" i="35" s="1"/>
  <c r="AJ45" i="1"/>
  <c r="AI49" i="1"/>
  <c r="O51" i="35" s="1"/>
  <c r="AI57" i="1"/>
  <c r="O59" i="35" s="1"/>
  <c r="AI45" i="1"/>
  <c r="AI63" i="1"/>
  <c r="O65" i="35" s="1"/>
  <c r="AI55" i="1"/>
  <c r="O57" i="35" s="1"/>
  <c r="AI62" i="1"/>
  <c r="AI58" i="1"/>
  <c r="O60" i="35" s="1"/>
  <c r="AI54" i="1"/>
  <c r="O56" i="35" s="1"/>
  <c r="AI50" i="1"/>
  <c r="O52" i="35" s="1"/>
  <c r="AI59" i="1"/>
  <c r="O61" i="35" s="1"/>
  <c r="AI64" i="1"/>
  <c r="O66" i="35" s="1"/>
  <c r="AI60" i="1"/>
  <c r="AI56" i="1"/>
  <c r="O58" i="35" s="1"/>
  <c r="AI52" i="1"/>
  <c r="O54" i="35" s="1"/>
  <c r="AI48" i="1"/>
  <c r="AK107" i="1"/>
  <c r="Q109" i="35" s="1"/>
  <c r="AK109" i="1"/>
  <c r="Q111" i="35" s="1"/>
  <c r="AK111" i="1"/>
  <c r="Q113" i="35" s="1"/>
  <c r="AK113" i="1"/>
  <c r="Q115" i="35" s="1"/>
  <c r="AK115" i="1"/>
  <c r="Q117" i="35" s="1"/>
  <c r="AK117" i="1"/>
  <c r="Q119" i="35" s="1"/>
  <c r="AK119" i="1"/>
  <c r="Q121" i="35" s="1"/>
  <c r="AK121" i="1"/>
  <c r="Q123" i="35" s="1"/>
  <c r="AK123" i="1"/>
  <c r="Q125" i="35" s="1"/>
  <c r="AK105" i="1"/>
  <c r="AJ107" i="1"/>
  <c r="P109" i="35" s="1"/>
  <c r="AJ109" i="1"/>
  <c r="P111" i="35" s="1"/>
  <c r="AJ111" i="1"/>
  <c r="P113" i="35" s="1"/>
  <c r="AJ113" i="1"/>
  <c r="P115" i="35" s="1"/>
  <c r="AJ115" i="1"/>
  <c r="P117" i="35" s="1"/>
  <c r="AJ117" i="1"/>
  <c r="P119" i="35" s="1"/>
  <c r="AJ119" i="1"/>
  <c r="P121" i="35" s="1"/>
  <c r="AJ121" i="1"/>
  <c r="P123" i="35" s="1"/>
  <c r="AJ123" i="1"/>
  <c r="P125" i="35" s="1"/>
  <c r="AJ105" i="1"/>
  <c r="AI107" i="1"/>
  <c r="O109" i="35" s="1"/>
  <c r="AI109" i="1"/>
  <c r="O111" i="35" s="1"/>
  <c r="AI111" i="1"/>
  <c r="O113" i="35" s="1"/>
  <c r="AI113" i="1"/>
  <c r="O115" i="35" s="1"/>
  <c r="AI115" i="1"/>
  <c r="O117" i="35" s="1"/>
  <c r="AI117" i="1"/>
  <c r="O119" i="35" s="1"/>
  <c r="AI119" i="1"/>
  <c r="O121" i="35" s="1"/>
  <c r="AI121" i="1"/>
  <c r="O123" i="35" s="1"/>
  <c r="AI123" i="1"/>
  <c r="O125" i="35" s="1"/>
  <c r="AI105" i="1"/>
  <c r="AK106" i="1"/>
  <c r="Q108" i="35" s="1"/>
  <c r="AK108" i="1"/>
  <c r="Q110" i="35" s="1"/>
  <c r="AK110" i="1"/>
  <c r="Q112" i="35" s="1"/>
  <c r="AK112" i="1"/>
  <c r="Q114" i="35" s="1"/>
  <c r="AK114" i="1"/>
  <c r="Q116" i="35" s="1"/>
  <c r="AK116" i="1"/>
  <c r="Q118" i="35" s="1"/>
  <c r="AK118" i="1"/>
  <c r="Q120" i="35" s="1"/>
  <c r="AK120" i="1"/>
  <c r="Q122" i="35" s="1"/>
  <c r="AK122" i="1"/>
  <c r="Q124" i="35" s="1"/>
  <c r="AK124" i="1"/>
  <c r="Q126" i="35" s="1"/>
  <c r="AJ106" i="1"/>
  <c r="P108" i="35" s="1"/>
  <c r="AJ108" i="1"/>
  <c r="P110" i="35" s="1"/>
  <c r="AJ110" i="1"/>
  <c r="P112" i="35" s="1"/>
  <c r="AJ112" i="1"/>
  <c r="P114" i="35" s="1"/>
  <c r="AJ114" i="1"/>
  <c r="P116" i="35" s="1"/>
  <c r="AJ116" i="1"/>
  <c r="P118" i="35" s="1"/>
  <c r="AJ118" i="1"/>
  <c r="P120" i="35" s="1"/>
  <c r="AJ120" i="1"/>
  <c r="P122" i="35" s="1"/>
  <c r="AJ122" i="1"/>
  <c r="P124" i="35" s="1"/>
  <c r="AJ124" i="1"/>
  <c r="P126" i="35" s="1"/>
  <c r="AI106" i="1"/>
  <c r="O108" i="35" s="1"/>
  <c r="AI108" i="1"/>
  <c r="AI110" i="1"/>
  <c r="AI112" i="1"/>
  <c r="AI114" i="1"/>
  <c r="AI116" i="1"/>
  <c r="AI118" i="1"/>
  <c r="AI120" i="1"/>
  <c r="AI122" i="1"/>
  <c r="AI124" i="1"/>
  <c r="O126" i="35" s="1"/>
  <c r="AI51" i="1"/>
  <c r="AK87" i="1"/>
  <c r="Q89" i="35" s="1"/>
  <c r="AK89" i="1"/>
  <c r="Q91" i="35" s="1"/>
  <c r="AK91" i="1"/>
  <c r="Q93" i="35" s="1"/>
  <c r="AK93" i="1"/>
  <c r="Q95" i="35" s="1"/>
  <c r="AK95" i="1"/>
  <c r="Q97" i="35" s="1"/>
  <c r="AK97" i="1"/>
  <c r="Q99" i="35" s="1"/>
  <c r="AK99" i="1"/>
  <c r="Q101" i="35" s="1"/>
  <c r="AK101" i="1"/>
  <c r="Q103" i="35" s="1"/>
  <c r="AK103" i="1"/>
  <c r="Q105" i="35" s="1"/>
  <c r="AK85" i="1"/>
  <c r="AJ87" i="1"/>
  <c r="P89" i="35" s="1"/>
  <c r="AJ89" i="1"/>
  <c r="P91" i="35" s="1"/>
  <c r="AJ91" i="1"/>
  <c r="P93" i="35" s="1"/>
  <c r="AJ93" i="1"/>
  <c r="P95" i="35" s="1"/>
  <c r="AJ95" i="1"/>
  <c r="P97" i="35" s="1"/>
  <c r="AK86" i="1"/>
  <c r="Q88" i="35" s="1"/>
  <c r="AK88" i="1"/>
  <c r="Q90" i="35" s="1"/>
  <c r="AK90" i="1"/>
  <c r="Q92" i="35" s="1"/>
  <c r="AK92" i="1"/>
  <c r="Q94" i="35" s="1"/>
  <c r="AK94" i="1"/>
  <c r="Q96" i="35" s="1"/>
  <c r="AK96" i="1"/>
  <c r="Q98" i="35" s="1"/>
  <c r="AK98" i="1"/>
  <c r="Q100" i="35" s="1"/>
  <c r="AK100" i="1"/>
  <c r="Q102" i="35" s="1"/>
  <c r="AK102" i="1"/>
  <c r="Q104" i="35" s="1"/>
  <c r="AK104" i="1"/>
  <c r="Q106" i="35" s="1"/>
  <c r="AJ86" i="1"/>
  <c r="P88" i="35" s="1"/>
  <c r="AJ88" i="1"/>
  <c r="P90" i="35" s="1"/>
  <c r="AJ90" i="1"/>
  <c r="P92" i="35" s="1"/>
  <c r="AJ92" i="1"/>
  <c r="P94" i="35" s="1"/>
  <c r="AJ94" i="1"/>
  <c r="P96" i="35" s="1"/>
  <c r="AJ96" i="1"/>
  <c r="P98" i="35" s="1"/>
  <c r="AJ98" i="1"/>
  <c r="P100" i="35" s="1"/>
  <c r="AJ100" i="1"/>
  <c r="P102" i="35" s="1"/>
  <c r="AJ102" i="1"/>
  <c r="P104" i="35" s="1"/>
  <c r="AJ104" i="1"/>
  <c r="P106" i="35" s="1"/>
  <c r="AI86" i="1"/>
  <c r="O88" i="35" s="1"/>
  <c r="AI88" i="1"/>
  <c r="O90" i="35" s="1"/>
  <c r="AI90" i="1"/>
  <c r="O92" i="35" s="1"/>
  <c r="AI92" i="1"/>
  <c r="O94" i="35" s="1"/>
  <c r="AI94" i="1"/>
  <c r="O96" i="35" s="1"/>
  <c r="AI96" i="1"/>
  <c r="O98" i="35" s="1"/>
  <c r="AI98" i="1"/>
  <c r="O100" i="35" s="1"/>
  <c r="AI100" i="1"/>
  <c r="O102" i="35" s="1"/>
  <c r="AI102" i="1"/>
  <c r="O104" i="35" s="1"/>
  <c r="AI104" i="1"/>
  <c r="O106" i="35" s="1"/>
  <c r="AJ97" i="1"/>
  <c r="P99" i="35" s="1"/>
  <c r="AJ99" i="1"/>
  <c r="P101" i="35" s="1"/>
  <c r="AJ101" i="1"/>
  <c r="P103" i="35" s="1"/>
  <c r="AJ103" i="1"/>
  <c r="P105" i="35" s="1"/>
  <c r="AJ85" i="1"/>
  <c r="AI87" i="1"/>
  <c r="AI89" i="1"/>
  <c r="AI91" i="1"/>
  <c r="AI93" i="1"/>
  <c r="AI95" i="1"/>
  <c r="AI97" i="1"/>
  <c r="AI99" i="1"/>
  <c r="AI101" i="1"/>
  <c r="AI103" i="1"/>
  <c r="AI85" i="1"/>
  <c r="O87" i="35" s="1"/>
  <c r="AK127" i="1"/>
  <c r="Q129" i="35" s="1"/>
  <c r="AK129" i="1"/>
  <c r="Q131" i="35" s="1"/>
  <c r="AK131" i="1"/>
  <c r="Q133" i="35" s="1"/>
  <c r="AK133" i="1"/>
  <c r="Q135" i="35" s="1"/>
  <c r="AK135" i="1"/>
  <c r="Q137" i="35" s="1"/>
  <c r="AK137" i="1"/>
  <c r="Q139" i="35" s="1"/>
  <c r="AK139" i="1"/>
  <c r="Q141" i="35" s="1"/>
  <c r="AK141" i="1"/>
  <c r="Q143" i="35" s="1"/>
  <c r="AK143" i="1"/>
  <c r="Q145" i="35" s="1"/>
  <c r="AK125" i="1"/>
  <c r="AJ127" i="1"/>
  <c r="P129" i="35" s="1"/>
  <c r="AJ129" i="1"/>
  <c r="P131" i="35" s="1"/>
  <c r="AJ131" i="1"/>
  <c r="P133" i="35" s="1"/>
  <c r="AJ133" i="1"/>
  <c r="P135" i="35" s="1"/>
  <c r="AJ135" i="1"/>
  <c r="P137" i="35" s="1"/>
  <c r="AJ137" i="1"/>
  <c r="P139" i="35" s="1"/>
  <c r="AJ139" i="1"/>
  <c r="P141" i="35" s="1"/>
  <c r="AJ141" i="1"/>
  <c r="P143" i="35" s="1"/>
  <c r="AJ143" i="1"/>
  <c r="P145" i="35" s="1"/>
  <c r="AJ125" i="1"/>
  <c r="AI127" i="1"/>
  <c r="O129" i="35" s="1"/>
  <c r="AI129" i="1"/>
  <c r="O131" i="35" s="1"/>
  <c r="AI131" i="1"/>
  <c r="O133" i="35" s="1"/>
  <c r="AI133" i="1"/>
  <c r="O135" i="35" s="1"/>
  <c r="AI135" i="1"/>
  <c r="O137" i="35" s="1"/>
  <c r="AI137" i="1"/>
  <c r="O139" i="35" s="1"/>
  <c r="AI139" i="1"/>
  <c r="O141" i="35" s="1"/>
  <c r="AI141" i="1"/>
  <c r="O143" i="35" s="1"/>
  <c r="AI143" i="1"/>
  <c r="O145" i="35" s="1"/>
  <c r="AI125" i="1"/>
  <c r="O127" i="35" s="1"/>
  <c r="AK126" i="1"/>
  <c r="Q128" i="35" s="1"/>
  <c r="AK128" i="1"/>
  <c r="Q130" i="35" s="1"/>
  <c r="AK130" i="1"/>
  <c r="Q132" i="35" s="1"/>
  <c r="AK132" i="1"/>
  <c r="Q134" i="35" s="1"/>
  <c r="AK134" i="1"/>
  <c r="Q136" i="35" s="1"/>
  <c r="AK136" i="1"/>
  <c r="Q138" i="35" s="1"/>
  <c r="AK138" i="1"/>
  <c r="Q140" i="35" s="1"/>
  <c r="AK140" i="1"/>
  <c r="Q142" i="35" s="1"/>
  <c r="AK142" i="1"/>
  <c r="Q144" i="35" s="1"/>
  <c r="AK144" i="1"/>
  <c r="Q146" i="35" s="1"/>
  <c r="AJ126" i="1"/>
  <c r="P128" i="35" s="1"/>
  <c r="AJ128" i="1"/>
  <c r="P130" i="35" s="1"/>
  <c r="AJ130" i="1"/>
  <c r="P132" i="35" s="1"/>
  <c r="AJ132" i="1"/>
  <c r="P134" i="35" s="1"/>
  <c r="AJ134" i="1"/>
  <c r="P136" i="35" s="1"/>
  <c r="AJ136" i="1"/>
  <c r="P138" i="35" s="1"/>
  <c r="AJ138" i="1"/>
  <c r="P140" i="35" s="1"/>
  <c r="AJ140" i="1"/>
  <c r="P142" i="35" s="1"/>
  <c r="AJ142" i="1"/>
  <c r="P144" i="35" s="1"/>
  <c r="AJ144" i="1"/>
  <c r="P146" i="35" s="1"/>
  <c r="AI126" i="1"/>
  <c r="AI128" i="1"/>
  <c r="AI130" i="1"/>
  <c r="AI132" i="1"/>
  <c r="AI134" i="1"/>
  <c r="AI136" i="1"/>
  <c r="AI138" i="1"/>
  <c r="AI140" i="1"/>
  <c r="AI142" i="1"/>
  <c r="AI144" i="1"/>
  <c r="AI25" i="1"/>
  <c r="AI27" i="1"/>
  <c r="O29" i="35" s="1"/>
  <c r="AI29" i="1"/>
  <c r="O31" i="35" s="1"/>
  <c r="AI31" i="1"/>
  <c r="O33" i="35" s="1"/>
  <c r="AI33" i="1"/>
  <c r="O35" i="35" s="1"/>
  <c r="AI36" i="1"/>
  <c r="O38" i="35" s="1"/>
  <c r="AI38" i="1"/>
  <c r="O40" i="35" s="1"/>
  <c r="AI40" i="1"/>
  <c r="O42" i="35" s="1"/>
  <c r="AI42" i="1"/>
  <c r="O44" i="35" s="1"/>
  <c r="AI44" i="1"/>
  <c r="AI26" i="1"/>
  <c r="O28" i="35" s="1"/>
  <c r="AI28" i="1"/>
  <c r="O30" i="35" s="1"/>
  <c r="AI30" i="1"/>
  <c r="O32" i="35" s="1"/>
  <c r="AI32" i="1"/>
  <c r="O34" i="35" s="1"/>
  <c r="AI34" i="1"/>
  <c r="O36" i="35" s="1"/>
  <c r="AI35" i="1"/>
  <c r="AI37" i="1"/>
  <c r="AI39" i="1"/>
  <c r="AI41" i="1"/>
  <c r="AI43" i="1"/>
  <c r="AL104" i="1"/>
  <c r="AL106" i="1" l="1"/>
  <c r="AL107" i="1"/>
  <c r="AL52" i="1"/>
  <c r="AL39" i="1"/>
  <c r="O41" i="35"/>
  <c r="AL41" i="1"/>
  <c r="O43" i="35"/>
  <c r="AL37" i="1"/>
  <c r="O39" i="35"/>
  <c r="B25" i="34"/>
  <c r="O27" i="35"/>
  <c r="AL144" i="1"/>
  <c r="O146" i="35"/>
  <c r="AL140" i="1"/>
  <c r="O142" i="35"/>
  <c r="AL136" i="1"/>
  <c r="O138" i="35"/>
  <c r="AL132" i="1"/>
  <c r="O134" i="35"/>
  <c r="AL128" i="1"/>
  <c r="O130" i="35"/>
  <c r="C30" i="34"/>
  <c r="P127" i="35"/>
  <c r="AL101" i="1"/>
  <c r="O103" i="35"/>
  <c r="AL97" i="1"/>
  <c r="O99" i="35"/>
  <c r="AL93" i="1"/>
  <c r="O95" i="35"/>
  <c r="AL89" i="1"/>
  <c r="O91" i="35"/>
  <c r="C28" i="34"/>
  <c r="P87" i="35"/>
  <c r="AL51" i="1"/>
  <c r="O53" i="35"/>
  <c r="AL122" i="1"/>
  <c r="O124" i="35"/>
  <c r="AL118" i="1"/>
  <c r="O120" i="35"/>
  <c r="AL114" i="1"/>
  <c r="O116" i="35"/>
  <c r="AL110" i="1"/>
  <c r="O112" i="35"/>
  <c r="AL60" i="1"/>
  <c r="O62" i="35"/>
  <c r="AL62" i="1"/>
  <c r="O64" i="35"/>
  <c r="C26" i="34"/>
  <c r="P47" i="35"/>
  <c r="C27" i="34"/>
  <c r="P67" i="35"/>
  <c r="C25" i="34"/>
  <c r="P27" i="35"/>
  <c r="AL43" i="1"/>
  <c r="O45" i="35"/>
  <c r="AL35" i="1"/>
  <c r="O37" i="35"/>
  <c r="AL44" i="1"/>
  <c r="O46" i="35"/>
  <c r="AL142" i="1"/>
  <c r="O144" i="35"/>
  <c r="AL138" i="1"/>
  <c r="O140" i="35"/>
  <c r="AL134" i="1"/>
  <c r="O136" i="35"/>
  <c r="AL130" i="1"/>
  <c r="O132" i="35"/>
  <c r="AL126" i="1"/>
  <c r="O128" i="35"/>
  <c r="AL103" i="1"/>
  <c r="O105" i="35"/>
  <c r="AL99" i="1"/>
  <c r="O101" i="35"/>
  <c r="AL95" i="1"/>
  <c r="O97" i="35"/>
  <c r="AL91" i="1"/>
  <c r="O93" i="35"/>
  <c r="AL87" i="1"/>
  <c r="O89" i="35"/>
  <c r="AL120" i="1"/>
  <c r="O122" i="35"/>
  <c r="AL116" i="1"/>
  <c r="O118" i="35"/>
  <c r="AL112" i="1"/>
  <c r="O114" i="35"/>
  <c r="AL108" i="1"/>
  <c r="O110" i="35"/>
  <c r="B29" i="34"/>
  <c r="O107" i="35"/>
  <c r="C29" i="34"/>
  <c r="P107" i="35"/>
  <c r="AL48" i="1"/>
  <c r="O50" i="35"/>
  <c r="B26" i="34"/>
  <c r="O47" i="35"/>
  <c r="E30" i="34"/>
  <c r="Q127" i="35"/>
  <c r="E28" i="34"/>
  <c r="Q87" i="35"/>
  <c r="E26" i="34"/>
  <c r="Q47" i="35"/>
  <c r="E27" i="34"/>
  <c r="Q67" i="35"/>
  <c r="E25" i="34"/>
  <c r="Q27" i="35"/>
  <c r="E29" i="34"/>
  <c r="Q107" i="35"/>
  <c r="AL46" i="1"/>
  <c r="AL71" i="1"/>
  <c r="AL64" i="1"/>
  <c r="AL73" i="1"/>
  <c r="AL111" i="1"/>
  <c r="AL105" i="1"/>
  <c r="AL45" i="1"/>
  <c r="AL113" i="1"/>
  <c r="AL83" i="1"/>
  <c r="AL79" i="1"/>
  <c r="AL75" i="1"/>
  <c r="AL67" i="1"/>
  <c r="AL131" i="1"/>
  <c r="AL56" i="1"/>
  <c r="AL32" i="1"/>
  <c r="AL28" i="1"/>
  <c r="AL143" i="1"/>
  <c r="AL139" i="1"/>
  <c r="AL135" i="1"/>
  <c r="AL127" i="1"/>
  <c r="AL100" i="1"/>
  <c r="AL96" i="1"/>
  <c r="AL92" i="1"/>
  <c r="AL88" i="1"/>
  <c r="AL121" i="1"/>
  <c r="AL117" i="1"/>
  <c r="AL109" i="1"/>
  <c r="AL58" i="1"/>
  <c r="AL53" i="1"/>
  <c r="AL133" i="1"/>
  <c r="AL30" i="1"/>
  <c r="AL26" i="1"/>
  <c r="B30" i="34"/>
  <c r="AL125" i="1"/>
  <c r="AL141" i="1"/>
  <c r="AL137" i="1"/>
  <c r="AL129" i="1"/>
  <c r="B28" i="34"/>
  <c r="AL85" i="1"/>
  <c r="AL102" i="1"/>
  <c r="AL98" i="1"/>
  <c r="AL94" i="1"/>
  <c r="AL90" i="1"/>
  <c r="AL86" i="1"/>
  <c r="AL123" i="1"/>
  <c r="AL119" i="1"/>
  <c r="AL115" i="1"/>
  <c r="AL59" i="1"/>
  <c r="AL54" i="1"/>
  <c r="AL63" i="1"/>
  <c r="AL57" i="1"/>
  <c r="AL61" i="1"/>
  <c r="AL47" i="1"/>
  <c r="B27" i="34"/>
  <c r="AL65" i="1"/>
  <c r="AL81" i="1"/>
  <c r="AL77" i="1"/>
  <c r="AL69" i="1"/>
  <c r="AL84" i="1"/>
  <c r="AL80" i="1"/>
  <c r="AL76" i="1"/>
  <c r="AL72" i="1"/>
  <c r="AL68" i="1"/>
  <c r="AL124" i="1"/>
  <c r="AL50" i="1"/>
  <c r="AL55" i="1"/>
  <c r="AL49" i="1"/>
  <c r="AL82" i="1"/>
  <c r="AL78" i="1"/>
  <c r="AL74" i="1"/>
  <c r="AL70" i="1"/>
  <c r="AL66" i="1"/>
  <c r="AL34" i="1"/>
  <c r="AL40" i="1"/>
  <c r="AL36" i="1"/>
  <c r="AL33" i="1"/>
  <c r="AL29" i="1"/>
  <c r="AL25" i="1"/>
  <c r="AL42" i="1"/>
  <c r="AL38" i="1"/>
  <c r="AL31" i="1"/>
  <c r="AL27" i="1"/>
  <c r="T20" i="1" l="1"/>
  <c r="T22" i="1"/>
  <c r="T10" i="1"/>
  <c r="T12" i="1"/>
  <c r="T3" i="1"/>
  <c r="T21" i="1"/>
  <c r="T18" i="1"/>
  <c r="T6" i="1"/>
  <c r="T9" i="1"/>
  <c r="T5" i="1"/>
  <c r="T4" i="1"/>
  <c r="T7" i="1"/>
  <c r="T11" i="1"/>
  <c r="T8" i="1"/>
  <c r="T19" i="1"/>
  <c r="T13" i="1"/>
  <c r="T17" i="1"/>
  <c r="T15" i="1"/>
  <c r="T14" i="1"/>
  <c r="T16" i="1"/>
  <c r="W8" i="1" l="1"/>
  <c r="W12" i="1"/>
  <c r="W16" i="1"/>
  <c r="W20" i="1"/>
  <c r="W3" i="1"/>
  <c r="W5" i="1"/>
  <c r="W9" i="1"/>
  <c r="W13" i="1"/>
  <c r="W17" i="1"/>
  <c r="W21" i="1"/>
  <c r="V5" i="1"/>
  <c r="V11" i="1"/>
  <c r="V21" i="1"/>
  <c r="V8" i="1"/>
  <c r="V12" i="1"/>
  <c r="V16" i="1"/>
  <c r="V20" i="1"/>
  <c r="V9" i="1"/>
  <c r="V15" i="1"/>
  <c r="V4" i="1"/>
  <c r="W6" i="1"/>
  <c r="W10" i="1"/>
  <c r="W14" i="1"/>
  <c r="W18" i="1"/>
  <c r="W22" i="1"/>
  <c r="V3" i="1"/>
  <c r="W7" i="1"/>
  <c r="W11" i="1"/>
  <c r="W15" i="1"/>
  <c r="W19" i="1"/>
  <c r="W4" i="1"/>
  <c r="V7" i="1"/>
  <c r="V17" i="1"/>
  <c r="V6" i="1"/>
  <c r="V10" i="1"/>
  <c r="V14" i="1"/>
  <c r="V18" i="1"/>
  <c r="V22" i="1"/>
  <c r="V13" i="1"/>
  <c r="V19" i="1"/>
  <c r="B13" i="34" l="1"/>
  <c r="B13" i="35"/>
  <c r="B19" i="34"/>
  <c r="B19" i="35"/>
  <c r="B22" i="34"/>
  <c r="B22" i="35"/>
  <c r="B14" i="34"/>
  <c r="B14" i="35"/>
  <c r="B6" i="34"/>
  <c r="B6" i="35"/>
  <c r="B7" i="34"/>
  <c r="B7" i="35"/>
  <c r="C19" i="34"/>
  <c r="C19" i="35"/>
  <c r="C11" i="34"/>
  <c r="C11" i="35"/>
  <c r="B3" i="34"/>
  <c r="B3" i="35"/>
  <c r="C18" i="34"/>
  <c r="C18" i="35"/>
  <c r="C10" i="34"/>
  <c r="C10" i="35"/>
  <c r="B4" i="34"/>
  <c r="B4" i="35"/>
  <c r="B9" i="34"/>
  <c r="B9" i="35"/>
  <c r="B16" i="34"/>
  <c r="B16" i="35"/>
  <c r="B8" i="34"/>
  <c r="B8" i="35"/>
  <c r="B11" i="34"/>
  <c r="B11" i="35"/>
  <c r="C21" i="34"/>
  <c r="C21" i="35"/>
  <c r="C13" i="34"/>
  <c r="C13" i="35"/>
  <c r="C5" i="34"/>
  <c r="C5" i="35"/>
  <c r="C20" i="34"/>
  <c r="C20" i="35"/>
  <c r="C12" i="34"/>
  <c r="C12" i="35"/>
  <c r="B18" i="34"/>
  <c r="B18" i="35"/>
  <c r="B10" i="34"/>
  <c r="B10" i="35"/>
  <c r="B17" i="34"/>
  <c r="B17" i="35"/>
  <c r="C4" i="34"/>
  <c r="C4" i="35"/>
  <c r="C15" i="34"/>
  <c r="C15" i="35"/>
  <c r="C7" i="34"/>
  <c r="C7" i="35"/>
  <c r="C22" i="34"/>
  <c r="C22" i="35"/>
  <c r="C14" i="34"/>
  <c r="C14" i="35"/>
  <c r="C6" i="34"/>
  <c r="C6" i="35"/>
  <c r="B15" i="34"/>
  <c r="B15" i="35"/>
  <c r="B20" i="34"/>
  <c r="B20" i="35"/>
  <c r="B12" i="34"/>
  <c r="B12" i="35"/>
  <c r="B21" i="34"/>
  <c r="B21" i="35"/>
  <c r="B5" i="34"/>
  <c r="B5" i="35"/>
  <c r="C17" i="34"/>
  <c r="C17" i="35"/>
  <c r="C9" i="34"/>
  <c r="C9" i="35"/>
  <c r="C3" i="34"/>
  <c r="C3" i="35"/>
  <c r="C16" i="34"/>
  <c r="C16" i="35"/>
  <c r="C8" i="34"/>
  <c r="C8" i="35"/>
</calcChain>
</file>

<file path=xl/sharedStrings.xml><?xml version="1.0" encoding="utf-8"?>
<sst xmlns="http://schemas.openxmlformats.org/spreadsheetml/2006/main" count="3449" uniqueCount="222">
  <si>
    <t>Csapat Neve:</t>
  </si>
  <si>
    <t>Játékos Neve:</t>
  </si>
  <si>
    <t>1. tábla</t>
  </si>
  <si>
    <t>2. tábla</t>
  </si>
  <si>
    <t>3.tábla</t>
  </si>
  <si>
    <t>4. tábla</t>
  </si>
  <si>
    <t>5. tábla</t>
  </si>
  <si>
    <t>6. tábla</t>
  </si>
  <si>
    <t>Eredmény</t>
  </si>
  <si>
    <t>3. forduló</t>
  </si>
  <si>
    <t>2. forduló</t>
  </si>
  <si>
    <t>1. forduló</t>
  </si>
  <si>
    <t>Összesített pontszám: fordulók</t>
  </si>
  <si>
    <t>1.</t>
  </si>
  <si>
    <t>2.</t>
  </si>
  <si>
    <t>3.</t>
  </si>
  <si>
    <t>Össz: egyéni:</t>
  </si>
  <si>
    <t>4.</t>
  </si>
  <si>
    <t>5.</t>
  </si>
  <si>
    <t>4. forduló</t>
  </si>
  <si>
    <t>5. forduló</t>
  </si>
  <si>
    <t>6.</t>
  </si>
  <si>
    <t>7.</t>
  </si>
  <si>
    <t>1-5</t>
  </si>
  <si>
    <t>1-6</t>
  </si>
  <si>
    <t>3-5</t>
  </si>
  <si>
    <t>3-6</t>
  </si>
  <si>
    <t>4-5</t>
  </si>
  <si>
    <t>4-6</t>
  </si>
  <si>
    <t>5-6</t>
  </si>
  <si>
    <t>6-5</t>
  </si>
  <si>
    <t>6-6</t>
  </si>
  <si>
    <t>7-5</t>
  </si>
  <si>
    <t>7-6</t>
  </si>
  <si>
    <t>6. forduló</t>
  </si>
  <si>
    <t>7. forduló</t>
  </si>
  <si>
    <t>8.</t>
  </si>
  <si>
    <t>9.</t>
  </si>
  <si>
    <t>10-6</t>
  </si>
  <si>
    <t>9-6</t>
  </si>
  <si>
    <t>8. forduló</t>
  </si>
  <si>
    <t>9. forduló</t>
  </si>
  <si>
    <t>11-5</t>
  </si>
  <si>
    <t>11-6</t>
  </si>
  <si>
    <t>12-6</t>
  </si>
  <si>
    <t>13-5</t>
  </si>
  <si>
    <t>13-6</t>
  </si>
  <si>
    <t>14-5</t>
  </si>
  <si>
    <t>14-6</t>
  </si>
  <si>
    <t>15-5</t>
  </si>
  <si>
    <t>15-6</t>
  </si>
  <si>
    <t>16-5</t>
  </si>
  <si>
    <t>16-6</t>
  </si>
  <si>
    <t>17-1</t>
  </si>
  <si>
    <t>17-2</t>
  </si>
  <si>
    <t>17-3</t>
  </si>
  <si>
    <t>17-4</t>
  </si>
  <si>
    <t>17-5</t>
  </si>
  <si>
    <t>17-6</t>
  </si>
  <si>
    <t>18-1</t>
  </si>
  <si>
    <t>18-2</t>
  </si>
  <si>
    <t>18-3</t>
  </si>
  <si>
    <t>18-4</t>
  </si>
  <si>
    <t>18-5</t>
  </si>
  <si>
    <t>18-6</t>
  </si>
  <si>
    <t>19-1</t>
  </si>
  <si>
    <t>19-2</t>
  </si>
  <si>
    <t>19-3</t>
  </si>
  <si>
    <t>19-4</t>
  </si>
  <si>
    <t>19-5</t>
  </si>
  <si>
    <t>19-6</t>
  </si>
  <si>
    <t>120-1</t>
  </si>
  <si>
    <t>120-2</t>
  </si>
  <si>
    <t>120-3</t>
  </si>
  <si>
    <t>120-4</t>
  </si>
  <si>
    <t>120-5</t>
  </si>
  <si>
    <t>120-6</t>
  </si>
  <si>
    <t>Csapat neve:</t>
  </si>
  <si>
    <t>Összesített pontszám:</t>
  </si>
  <si>
    <t>Kitöltendő:</t>
  </si>
  <si>
    <t>Végleges sorrend: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</si>
  <si>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</si>
  <si>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</si>
  <si>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</si>
  <si>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</si>
  <si>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</si>
  <si>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</si>
  <si>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</si>
  <si>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</si>
  <si>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</si>
  <si>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</si>
  <si>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</si>
  <si>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Pontszám:</t>
  </si>
  <si>
    <t>Helyezés:</t>
  </si>
  <si>
    <t>pont</t>
  </si>
  <si>
    <t>20cs</t>
  </si>
  <si>
    <t>19cs</t>
  </si>
  <si>
    <t>18cs</t>
  </si>
  <si>
    <t>17cs</t>
  </si>
  <si>
    <t>2.tábla</t>
  </si>
  <si>
    <t>4.tábla</t>
  </si>
  <si>
    <t>5.tábla</t>
  </si>
  <si>
    <t>6.tábla</t>
  </si>
  <si>
    <t>Pontszám</t>
  </si>
  <si>
    <t>Név:</t>
  </si>
  <si>
    <t>Sorrend</t>
  </si>
  <si>
    <t>1.tábla</t>
  </si>
  <si>
    <t>Tábladíjasok:</t>
  </si>
  <si>
    <t>Forduló</t>
  </si>
  <si>
    <t>Tartalmazza a csapat pontjait!</t>
  </si>
  <si>
    <t>0</t>
  </si>
  <si>
    <t>Végső sorrend:</t>
  </si>
  <si>
    <t>Pontszáma:</t>
  </si>
  <si>
    <t>Helyezés</t>
  </si>
  <si>
    <t>Automatán töltődik:</t>
  </si>
  <si>
    <t>Segéd oszlopok:</t>
  </si>
  <si>
    <t>Egymás elleni + 0,001pont</t>
  </si>
  <si>
    <t>Automatikusan rendezi és a csapatsorrendet figyeli</t>
  </si>
  <si>
    <t>rendezősor</t>
  </si>
  <si>
    <t>Csap.neve:</t>
  </si>
  <si>
    <t>Név</t>
  </si>
  <si>
    <t>Pillanatnyi állás "tábladíjak"</t>
  </si>
  <si>
    <t>1cs.Széchenyi I.</t>
  </si>
  <si>
    <t>2cs.Vaja</t>
  </si>
  <si>
    <t>3cs.Arany III.</t>
  </si>
  <si>
    <t>4cs.Demecser</t>
  </si>
  <si>
    <t>5cs.Arany I.</t>
  </si>
  <si>
    <t>6cs.Piremon</t>
  </si>
  <si>
    <t>8cs.SISE I.</t>
  </si>
  <si>
    <t>9cs.Nyírbátor</t>
  </si>
  <si>
    <t>10cs.Széchenyi II</t>
  </si>
  <si>
    <t>11cs.Vaja I.</t>
  </si>
  <si>
    <t>12cs.SISE II.</t>
  </si>
  <si>
    <t>13cs.Dávid I.</t>
  </si>
  <si>
    <t>14cs.Dávid IV.</t>
  </si>
  <si>
    <t>15cs.Dávid III.</t>
  </si>
  <si>
    <t>16cs.Dávid II.</t>
  </si>
  <si>
    <t>Barnóth Anita</t>
  </si>
  <si>
    <t>Csicsák Angéla</t>
  </si>
  <si>
    <t>Soltész Hajnalka</t>
  </si>
  <si>
    <t>Illés Eduárd</t>
  </si>
  <si>
    <t>Benicsák Patrícia</t>
  </si>
  <si>
    <t>Csonka Fanni</t>
  </si>
  <si>
    <t>Szűcs Dóra</t>
  </si>
  <si>
    <t>Haraszti Sándor</t>
  </si>
  <si>
    <t>Balogh Dániel</t>
  </si>
  <si>
    <t>Weber Tamás</t>
  </si>
  <si>
    <t>Barati Dávid</t>
  </si>
  <si>
    <t>Gerle Zsanett</t>
  </si>
  <si>
    <t>Koncz Réka</t>
  </si>
  <si>
    <t>Rozinyák Attila</t>
  </si>
  <si>
    <t>Sólyom István</t>
  </si>
  <si>
    <t>Sipos Árpád</t>
  </si>
  <si>
    <t>Deme Sándor</t>
  </si>
  <si>
    <t>Nagy Bettina</t>
  </si>
  <si>
    <t>Barnóth Róbert</t>
  </si>
  <si>
    <t>Tordai Ákos</t>
  </si>
  <si>
    <t>Rádai Zoltán</t>
  </si>
  <si>
    <t>Tumó Bence</t>
  </si>
  <si>
    <t>Gócza Ádám</t>
  </si>
  <si>
    <t>Palkovics Balázs</t>
  </si>
  <si>
    <t>Lovász Gergő</t>
  </si>
  <si>
    <t>Tóth Tibor</t>
  </si>
  <si>
    <t>Rubóczki Tibor</t>
  </si>
  <si>
    <t>Gunyecz Zoltán</t>
  </si>
  <si>
    <t>Gergely Ákos</t>
  </si>
  <si>
    <t>Diczkó Zsombor</t>
  </si>
  <si>
    <t>Orosz Ferenc</t>
  </si>
  <si>
    <t>Hetei Ferenc</t>
  </si>
  <si>
    <t>Kónya István</t>
  </si>
  <si>
    <t>Varga István</t>
  </si>
  <si>
    <t>Soltész Violetta</t>
  </si>
  <si>
    <t>Deme Bánk</t>
  </si>
  <si>
    <t>Almási Tamás</t>
  </si>
  <si>
    <t>Papp László</t>
  </si>
  <si>
    <t>Ugyan Dániel</t>
  </si>
  <si>
    <t>Szuhánszki Gergely</t>
  </si>
  <si>
    <t>Vitkos Bence</t>
  </si>
  <si>
    <t>Ignácz József</t>
  </si>
  <si>
    <t>Morvai Dávid</t>
  </si>
  <si>
    <t>Dévald Péter</t>
  </si>
  <si>
    <t>Kárpáti Dorina</t>
  </si>
  <si>
    <t>Tóth Manfréd</t>
  </si>
  <si>
    <t>Tóth Illés</t>
  </si>
  <si>
    <t>Gunyecz Kristóf</t>
  </si>
  <si>
    <t>Halastyák István</t>
  </si>
  <si>
    <t>Morvai Renáta</t>
  </si>
  <si>
    <t>Nagy Kitti</t>
  </si>
  <si>
    <t>Bíró Gréta</t>
  </si>
  <si>
    <t>Nagy Krisztina</t>
  </si>
  <si>
    <t>Székely Dániel</t>
  </si>
  <si>
    <t>Bulyáki Sámuel</t>
  </si>
  <si>
    <t>Bulyáki Debóra</t>
  </si>
  <si>
    <t>Makkai Balázs</t>
  </si>
  <si>
    <t>Lőrincz Kevin</t>
  </si>
  <si>
    <t>Tirpák Márk</t>
  </si>
  <si>
    <t>Szabó Édua</t>
  </si>
  <si>
    <t>Tóth Tamás</t>
  </si>
  <si>
    <t>7cs.Arany II "Piremon nők"</t>
  </si>
  <si>
    <t>Pethő Dávid</t>
  </si>
  <si>
    <t>Bulyáki Ádám</t>
  </si>
  <si>
    <t>Világos</t>
  </si>
  <si>
    <t>Sötét</t>
  </si>
  <si>
    <t>Baracsi Sándor</t>
  </si>
  <si>
    <t>1.Asztal Eredmény</t>
  </si>
  <si>
    <t>2.AsztalEredmény</t>
  </si>
  <si>
    <t>3.Asztal Eredmény</t>
  </si>
  <si>
    <t>4.Asztal Eredmény</t>
  </si>
  <si>
    <t>5.Asztal Eredmény</t>
  </si>
  <si>
    <t>6.asztal Eredmény</t>
  </si>
  <si>
    <t>7.Asztal Eredmény</t>
  </si>
  <si>
    <t>8.Asztal Eredmény</t>
  </si>
  <si>
    <t>2.Asztal Eredmény</t>
  </si>
  <si>
    <t>4.Aszatl Eredmény</t>
  </si>
  <si>
    <t>6.Asztal Eredmény</t>
  </si>
  <si>
    <t>Gábor Zoltán</t>
  </si>
  <si>
    <t>Ujteleki Bence</t>
  </si>
  <si>
    <t>Várnagy Csaba</t>
  </si>
  <si>
    <t>Zilahi Tamás</t>
  </si>
  <si>
    <t>Darai Tihamér</t>
  </si>
  <si>
    <t>Dankó Máté</t>
  </si>
  <si>
    <t>Fésüs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</si>
</sst>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#,##0.0"/>
  </numFmts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24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b/>
      <sz val="20"/>
      <color theme="4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41">
    <xf numFmtId="0" fontId="0" fillId="0" borderId="0" xfId="0"/>
    <xf numFmtId="0" fontId="0" fillId="2" borderId="4" xfId="0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0" xfId="0" applyFill="1"/>
    <xf numFmtId="0" fontId="0" fillId="0" borderId="10" xfId="0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" borderId="15" xfId="0" applyFont="1" applyFill="1" applyBorder="1"/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/>
    </xf>
    <xf numFmtId="0" fontId="0" fillId="2" borderId="18" xfId="0" applyFill="1" applyBorder="1"/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2" borderId="3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0" fontId="0" fillId="3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6" xfId="0" applyFill="1" applyBorder="1"/>
    <xf numFmtId="0" fontId="0" fillId="5" borderId="44" xfId="0" applyFill="1" applyBorder="1"/>
    <xf numFmtId="0" fontId="15" fillId="5" borderId="15" xfId="0" applyFont="1" applyFill="1" applyBorder="1" applyAlignment="1">
      <alignment horizontal="center"/>
    </xf>
    <xf numFmtId="0" fontId="15" fillId="5" borderId="32" xfId="0" applyFont="1" applyFill="1" applyBorder="1"/>
    <xf numFmtId="0" fontId="3" fillId="5" borderId="1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49" fontId="12" fillId="2" borderId="38" xfId="0" applyNumberFormat="1" applyFont="1" applyFill="1" applyBorder="1" applyAlignment="1">
      <alignment horizontal="left"/>
    </xf>
    <xf numFmtId="0" fontId="0" fillId="0" borderId="0" xfId="0" applyFont="1"/>
    <xf numFmtId="0" fontId="3" fillId="5" borderId="38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49" fontId="2" fillId="5" borderId="22" xfId="0" applyNumberFormat="1" applyFont="1" applyFill="1" applyBorder="1"/>
    <xf numFmtId="49" fontId="2" fillId="5" borderId="5" xfId="0" applyNumberFormat="1" applyFont="1" applyFill="1" applyBorder="1"/>
    <xf numFmtId="49" fontId="2" fillId="5" borderId="8" xfId="0" applyNumberFormat="1" applyFont="1" applyFill="1" applyBorder="1"/>
    <xf numFmtId="0" fontId="0" fillId="0" borderId="6" xfId="0" applyBorder="1"/>
    <xf numFmtId="49" fontId="0" fillId="0" borderId="6" xfId="0" applyNumberFormat="1" applyBorder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8" borderId="18" xfId="0" applyFill="1" applyBorder="1"/>
    <xf numFmtId="0" fontId="0" fillId="8" borderId="11" xfId="0" applyFill="1" applyBorder="1"/>
    <xf numFmtId="0" fontId="0" fillId="9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12" borderId="11" xfId="0" applyFill="1" applyBorder="1"/>
    <xf numFmtId="0" fontId="0" fillId="13" borderId="11" xfId="0" applyFill="1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9" borderId="18" xfId="0" applyFill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10" borderId="18" xfId="0" applyFill="1" applyBorder="1"/>
    <xf numFmtId="0" fontId="0" fillId="8" borderId="51" xfId="0" applyFill="1" applyBorder="1"/>
    <xf numFmtId="0" fontId="0" fillId="9" borderId="51" xfId="0" applyFill="1" applyBorder="1"/>
    <xf numFmtId="0" fontId="0" fillId="11" borderId="18" xfId="0" applyFill="1" applyBorder="1"/>
    <xf numFmtId="0" fontId="0" fillId="10" borderId="51" xfId="0" applyFill="1" applyBorder="1"/>
    <xf numFmtId="0" fontId="0" fillId="12" borderId="18" xfId="0" applyFill="1" applyBorder="1"/>
    <xf numFmtId="0" fontId="0" fillId="11" borderId="51" xfId="0" applyFill="1" applyBorder="1"/>
    <xf numFmtId="0" fontId="0" fillId="13" borderId="18" xfId="0" applyFill="1" applyBorder="1"/>
    <xf numFmtId="0" fontId="0" fillId="12" borderId="51" xfId="0" applyFill="1" applyBorder="1"/>
    <xf numFmtId="0" fontId="0" fillId="13" borderId="51" xfId="0" applyFill="1" applyBorder="1"/>
    <xf numFmtId="0" fontId="0" fillId="6" borderId="47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8" borderId="5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5" fillId="0" borderId="0" xfId="0" applyFont="1"/>
    <xf numFmtId="49" fontId="0" fillId="0" borderId="11" xfId="0" applyNumberFormat="1" applyBorder="1" applyAlignment="1">
      <alignment horizontal="center"/>
    </xf>
    <xf numFmtId="164" fontId="0" fillId="8" borderId="47" xfId="0" applyNumberFormat="1" applyFill="1" applyBorder="1" applyAlignment="1">
      <alignment horizontal="center"/>
    </xf>
    <xf numFmtId="164" fontId="0" fillId="10" borderId="47" xfId="0" applyNumberFormat="1" applyFill="1" applyBorder="1" applyAlignment="1">
      <alignment horizontal="center"/>
    </xf>
    <xf numFmtId="164" fontId="0" fillId="9" borderId="47" xfId="0" applyNumberFormat="1" applyFill="1" applyBorder="1" applyAlignment="1">
      <alignment horizontal="center"/>
    </xf>
    <xf numFmtId="164" fontId="0" fillId="11" borderId="47" xfId="0" applyNumberFormat="1" applyFill="1" applyBorder="1" applyAlignment="1">
      <alignment horizontal="center"/>
    </xf>
    <xf numFmtId="164" fontId="0" fillId="13" borderId="47" xfId="0" applyNumberFormat="1" applyFill="1" applyBorder="1" applyAlignment="1">
      <alignment horizontal="center"/>
    </xf>
    <xf numFmtId="164" fontId="0" fillId="12" borderId="47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1" xfId="0" applyFill="1" applyBorder="1"/>
    <xf numFmtId="0" fontId="0" fillId="5" borderId="61" xfId="0" applyFill="1" applyBorder="1" applyAlignment="1">
      <alignment horizontal="center"/>
    </xf>
    <xf numFmtId="0" fontId="0" fillId="10" borderId="4" xfId="0" applyFill="1" applyBorder="1"/>
    <xf numFmtId="0" fontId="0" fillId="10" borderId="4" xfId="0" applyFill="1" applyBorder="1" applyAlignment="1">
      <alignment horizontal="center"/>
    </xf>
    <xf numFmtId="0" fontId="0" fillId="10" borderId="6" xfId="0" applyFill="1" applyBorder="1"/>
    <xf numFmtId="0" fontId="0" fillId="10" borderId="6" xfId="0" applyFill="1" applyBorder="1" applyAlignment="1">
      <alignment horizontal="center"/>
    </xf>
    <xf numFmtId="0" fontId="0" fillId="14" borderId="6" xfId="0" applyFill="1" applyBorder="1"/>
    <xf numFmtId="0" fontId="0" fillId="14" borderId="6" xfId="0" applyFill="1" applyBorder="1" applyAlignment="1">
      <alignment horizontal="center"/>
    </xf>
    <xf numFmtId="0" fontId="0" fillId="15" borderId="6" xfId="0" applyFill="1" applyBorder="1"/>
    <xf numFmtId="0" fontId="0" fillId="15" borderId="6" xfId="0" applyFill="1" applyBorder="1" applyAlignment="1">
      <alignment horizontal="center"/>
    </xf>
    <xf numFmtId="0" fontId="0" fillId="16" borderId="6" xfId="0" applyFill="1" applyBorder="1"/>
    <xf numFmtId="0" fontId="0" fillId="16" borderId="6" xfId="0" applyFill="1" applyBorder="1" applyAlignment="1">
      <alignment horizontal="center"/>
    </xf>
    <xf numFmtId="0" fontId="0" fillId="17" borderId="6" xfId="0" applyFill="1" applyBorder="1"/>
    <xf numFmtId="0" fontId="0" fillId="17" borderId="6" xfId="0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3" fillId="10" borderId="61" xfId="0" applyFont="1" applyFill="1" applyBorder="1"/>
    <xf numFmtId="0" fontId="3" fillId="10" borderId="61" xfId="0" applyFont="1" applyFill="1" applyBorder="1" applyAlignment="1">
      <alignment horizontal="center"/>
    </xf>
    <xf numFmtId="0" fontId="0" fillId="14" borderId="4" xfId="0" applyFill="1" applyBorder="1"/>
    <xf numFmtId="0" fontId="0" fillId="14" borderId="4" xfId="0" applyFill="1" applyBorder="1" applyAlignment="1">
      <alignment horizontal="center"/>
    </xf>
    <xf numFmtId="0" fontId="0" fillId="10" borderId="61" xfId="0" applyFill="1" applyBorder="1"/>
    <xf numFmtId="0" fontId="0" fillId="10" borderId="61" xfId="0" applyFill="1" applyBorder="1" applyAlignment="1">
      <alignment horizontal="center"/>
    </xf>
    <xf numFmtId="0" fontId="0" fillId="15" borderId="4" xfId="0" applyFill="1" applyBorder="1"/>
    <xf numFmtId="0" fontId="0" fillId="15" borderId="4" xfId="0" applyFill="1" applyBorder="1" applyAlignment="1">
      <alignment horizontal="center"/>
    </xf>
    <xf numFmtId="0" fontId="0" fillId="14" borderId="61" xfId="0" applyFill="1" applyBorder="1"/>
    <xf numFmtId="0" fontId="0" fillId="14" borderId="61" xfId="0" applyFill="1" applyBorder="1" applyAlignment="1">
      <alignment horizontal="center"/>
    </xf>
    <xf numFmtId="0" fontId="0" fillId="16" borderId="4" xfId="0" applyFill="1" applyBorder="1"/>
    <xf numFmtId="0" fontId="0" fillId="16" borderId="4" xfId="0" applyFill="1" applyBorder="1" applyAlignment="1">
      <alignment horizontal="center"/>
    </xf>
    <xf numFmtId="0" fontId="0" fillId="15" borderId="61" xfId="0" applyFill="1" applyBorder="1"/>
    <xf numFmtId="0" fontId="0" fillId="15" borderId="61" xfId="0" applyFill="1" applyBorder="1" applyAlignment="1">
      <alignment horizontal="center"/>
    </xf>
    <xf numFmtId="0" fontId="0" fillId="17" borderId="4" xfId="0" applyFill="1" applyBorder="1"/>
    <xf numFmtId="0" fontId="0" fillId="17" borderId="4" xfId="0" applyFill="1" applyBorder="1" applyAlignment="1">
      <alignment horizontal="center"/>
    </xf>
    <xf numFmtId="0" fontId="0" fillId="16" borderId="61" xfId="0" applyFill="1" applyBorder="1"/>
    <xf numFmtId="0" fontId="0" fillId="16" borderId="61" xfId="0" applyFill="1" applyBorder="1" applyAlignment="1">
      <alignment horizontal="center"/>
    </xf>
    <xf numFmtId="0" fontId="0" fillId="17" borderId="61" xfId="0" applyFill="1" applyBorder="1"/>
    <xf numFmtId="0" fontId="0" fillId="17" borderId="61" xfId="0" applyFill="1" applyBorder="1" applyAlignment="1">
      <alignment horizontal="center"/>
    </xf>
    <xf numFmtId="0" fontId="3" fillId="10" borderId="68" xfId="0" applyFont="1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10" borderId="70" xfId="0" applyFill="1" applyBorder="1" applyAlignment="1">
      <alignment horizontal="center"/>
    </xf>
    <xf numFmtId="0" fontId="0" fillId="10" borderId="67" xfId="0" applyFill="1" applyBorder="1" applyAlignment="1">
      <alignment horizontal="center"/>
    </xf>
    <xf numFmtId="0" fontId="0" fillId="10" borderId="68" xfId="0" applyFill="1" applyBorder="1" applyAlignment="1">
      <alignment horizontal="center"/>
    </xf>
    <xf numFmtId="0" fontId="0" fillId="14" borderId="70" xfId="0" applyFill="1" applyBorder="1" applyAlignment="1">
      <alignment horizontal="center"/>
    </xf>
    <xf numFmtId="0" fontId="0" fillId="14" borderId="67" xfId="0" applyFill="1" applyBorder="1" applyAlignment="1">
      <alignment horizontal="center"/>
    </xf>
    <xf numFmtId="0" fontId="0" fillId="14" borderId="68" xfId="0" applyFill="1" applyBorder="1" applyAlignment="1">
      <alignment horizontal="center"/>
    </xf>
    <xf numFmtId="0" fontId="0" fillId="15" borderId="70" xfId="0" applyFill="1" applyBorder="1" applyAlignment="1">
      <alignment horizontal="center"/>
    </xf>
    <xf numFmtId="0" fontId="0" fillId="15" borderId="67" xfId="0" applyFill="1" applyBorder="1" applyAlignment="1">
      <alignment horizontal="center"/>
    </xf>
    <xf numFmtId="0" fontId="0" fillId="15" borderId="68" xfId="0" applyFill="1" applyBorder="1" applyAlignment="1">
      <alignment horizontal="center"/>
    </xf>
    <xf numFmtId="0" fontId="0" fillId="16" borderId="70" xfId="0" applyFill="1" applyBorder="1" applyAlignment="1">
      <alignment horizontal="center"/>
    </xf>
    <xf numFmtId="0" fontId="0" fillId="16" borderId="67" xfId="0" applyFill="1" applyBorder="1" applyAlignment="1">
      <alignment horizontal="center"/>
    </xf>
    <xf numFmtId="0" fontId="0" fillId="16" borderId="68" xfId="0" applyFill="1" applyBorder="1" applyAlignment="1">
      <alignment horizontal="center"/>
    </xf>
    <xf numFmtId="0" fontId="0" fillId="17" borderId="70" xfId="0" applyFill="1" applyBorder="1" applyAlignment="1">
      <alignment horizontal="center"/>
    </xf>
    <xf numFmtId="0" fontId="0" fillId="17" borderId="67" xfId="0" applyFill="1" applyBorder="1" applyAlignment="1">
      <alignment horizontal="center"/>
    </xf>
    <xf numFmtId="0" fontId="0" fillId="17" borderId="6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0" borderId="69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69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10" borderId="46" xfId="0" applyFont="1" applyFill="1" applyBorder="1" applyAlignment="1">
      <alignment horizontal="center"/>
    </xf>
    <xf numFmtId="0" fontId="1" fillId="10" borderId="69" xfId="0" applyFont="1" applyFill="1" applyBorder="1" applyAlignment="1">
      <alignment horizontal="center"/>
    </xf>
    <xf numFmtId="0" fontId="1" fillId="14" borderId="47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1" fillId="14" borderId="69" xfId="0" applyFont="1" applyFill="1" applyBorder="1" applyAlignment="1">
      <alignment horizontal="center"/>
    </xf>
    <xf numFmtId="0" fontId="1" fillId="15" borderId="47" xfId="0" applyFont="1" applyFill="1" applyBorder="1" applyAlignment="1">
      <alignment horizontal="center"/>
    </xf>
    <xf numFmtId="0" fontId="1" fillId="15" borderId="46" xfId="0" applyFont="1" applyFill="1" applyBorder="1" applyAlignment="1">
      <alignment horizontal="center"/>
    </xf>
    <xf numFmtId="0" fontId="1" fillId="15" borderId="69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69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69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/>
    <xf numFmtId="0" fontId="2" fillId="2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2" fillId="18" borderId="6" xfId="0" applyNumberFormat="1" applyFont="1" applyFill="1" applyBorder="1" applyAlignment="1">
      <alignment horizontal="center"/>
    </xf>
    <xf numFmtId="3" fontId="2" fillId="15" borderId="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" fillId="0" borderId="6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62" xfId="0" applyFont="1" applyFill="1" applyBorder="1"/>
    <xf numFmtId="0" fontId="14" fillId="2" borderId="62" xfId="0" applyFont="1" applyFill="1" applyBorder="1" applyAlignment="1">
      <alignment horizontal="center"/>
    </xf>
    <xf numFmtId="49" fontId="14" fillId="2" borderId="62" xfId="0" applyNumberFormat="1" applyFont="1" applyFill="1" applyBorder="1" applyAlignment="1">
      <alignment horizontal="center"/>
    </xf>
    <xf numFmtId="0" fontId="18" fillId="2" borderId="72" xfId="0" applyNumberFormat="1" applyFont="1" applyFill="1" applyBorder="1" applyAlignment="1">
      <alignment horizontal="center" vertical="center"/>
    </xf>
    <xf numFmtId="49" fontId="14" fillId="19" borderId="62" xfId="0" applyNumberFormat="1" applyFont="1" applyFill="1" applyBorder="1" applyAlignment="1">
      <alignment horizontal="center"/>
    </xf>
    <xf numFmtId="164" fontId="14" fillId="19" borderId="62" xfId="0" applyNumberFormat="1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3" fontId="14" fillId="19" borderId="62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49" fontId="5" fillId="8" borderId="54" xfId="0" applyNumberFormat="1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49" fontId="5" fillId="8" borderId="55" xfId="0" applyNumberFormat="1" applyFont="1" applyFill="1" applyBorder="1" applyAlignment="1">
      <alignment horizontal="center"/>
    </xf>
    <xf numFmtId="49" fontId="20" fillId="9" borderId="52" xfId="0" applyNumberFormat="1" applyFont="1" applyFill="1" applyBorder="1" applyAlignment="1">
      <alignment horizontal="center"/>
    </xf>
    <xf numFmtId="49" fontId="20" fillId="10" borderId="52" xfId="0" applyNumberFormat="1" applyFont="1" applyFill="1" applyBorder="1" applyAlignment="1">
      <alignment horizontal="center"/>
    </xf>
    <xf numFmtId="49" fontId="20" fillId="11" borderId="52" xfId="0" applyNumberFormat="1" applyFont="1" applyFill="1" applyBorder="1" applyAlignment="1">
      <alignment horizontal="center"/>
    </xf>
    <xf numFmtId="49" fontId="20" fillId="12" borderId="52" xfId="0" applyNumberFormat="1" applyFont="1" applyFill="1" applyBorder="1" applyAlignment="1">
      <alignment horizontal="center"/>
    </xf>
    <xf numFmtId="49" fontId="20" fillId="13" borderId="52" xfId="0" applyNumberFormat="1" applyFont="1" applyFill="1" applyBorder="1" applyAlignment="1">
      <alignment horizontal="center"/>
    </xf>
    <xf numFmtId="49" fontId="5" fillId="8" borderId="57" xfId="0" applyNumberFormat="1" applyFont="1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164" fontId="0" fillId="19" borderId="4" xfId="0" applyNumberFormat="1" applyFill="1" applyBorder="1" applyAlignment="1">
      <alignment horizontal="center"/>
    </xf>
    <xf numFmtId="164" fontId="0" fillId="20" borderId="4" xfId="0" applyNumberFormat="1" applyFill="1" applyBorder="1" applyAlignment="1">
      <alignment horizontal="center"/>
    </xf>
    <xf numFmtId="0" fontId="0" fillId="21" borderId="47" xfId="0" applyFill="1" applyBorder="1" applyAlignment="1">
      <alignment horizontal="center"/>
    </xf>
    <xf numFmtId="164" fontId="0" fillId="21" borderId="4" xfId="0" applyNumberFormat="1" applyFill="1" applyBorder="1" applyAlignment="1">
      <alignment horizontal="center"/>
    </xf>
    <xf numFmtId="0" fontId="0" fillId="21" borderId="46" xfId="0" applyFill="1" applyBorder="1" applyAlignment="1">
      <alignment horizontal="center"/>
    </xf>
    <xf numFmtId="164" fontId="0" fillId="15" borderId="4" xfId="0" applyNumberFormat="1" applyFill="1" applyBorder="1" applyAlignment="1">
      <alignment horizontal="center"/>
    </xf>
    <xf numFmtId="0" fontId="0" fillId="6" borderId="62" xfId="0" applyFill="1" applyBorder="1"/>
    <xf numFmtId="0" fontId="0" fillId="6" borderId="62" xfId="0" applyFill="1" applyBorder="1" applyAlignment="1">
      <alignment horizontal="center"/>
    </xf>
    <xf numFmtId="0" fontId="0" fillId="6" borderId="62" xfId="0" applyFill="1" applyBorder="1" applyAlignment="1">
      <alignment vertical="center"/>
    </xf>
    <xf numFmtId="165" fontId="0" fillId="6" borderId="62" xfId="1" applyNumberFormat="1" applyFont="1" applyFill="1" applyBorder="1" applyAlignment="1">
      <alignment horizontal="center"/>
    </xf>
    <xf numFmtId="165" fontId="0" fillId="6" borderId="62" xfId="1" applyNumberFormat="1" applyFont="1" applyFill="1" applyBorder="1" applyAlignment="1">
      <alignment horizontal="right"/>
    </xf>
    <xf numFmtId="0" fontId="3" fillId="7" borderId="62" xfId="0" applyFont="1" applyFill="1" applyBorder="1" applyAlignment="1">
      <alignment horizontal="center"/>
    </xf>
    <xf numFmtId="49" fontId="3" fillId="6" borderId="62" xfId="0" applyNumberFormat="1" applyFont="1" applyFill="1" applyBorder="1" applyAlignment="1">
      <alignment horizontal="center"/>
    </xf>
    <xf numFmtId="3" fontId="3" fillId="5" borderId="62" xfId="0" applyNumberFormat="1" applyFont="1" applyFill="1" applyBorder="1" applyAlignment="1">
      <alignment horizontal="center"/>
    </xf>
    <xf numFmtId="0" fontId="21" fillId="5" borderId="62" xfId="0" applyFont="1" applyFill="1" applyBorder="1"/>
    <xf numFmtId="0" fontId="0" fillId="5" borderId="62" xfId="0" applyFont="1" applyFill="1" applyBorder="1"/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/>
    <xf numFmtId="49" fontId="1" fillId="2" borderId="17" xfId="0" applyNumberFormat="1" applyFont="1" applyFill="1" applyBorder="1"/>
    <xf numFmtId="49" fontId="5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/>
    <xf numFmtId="49" fontId="1" fillId="2" borderId="9" xfId="0" applyNumberFormat="1" applyFont="1" applyFill="1" applyBorder="1"/>
    <xf numFmtId="0" fontId="22" fillId="0" borderId="0" xfId="0" applyFont="1"/>
    <xf numFmtId="166" fontId="2" fillId="15" borderId="6" xfId="0" applyNumberFormat="1" applyFont="1" applyFill="1" applyBorder="1" applyAlignment="1">
      <alignment horizontal="center"/>
    </xf>
    <xf numFmtId="166" fontId="3" fillId="5" borderId="62" xfId="0" applyNumberFormat="1" applyFont="1" applyFill="1" applyBorder="1" applyAlignment="1">
      <alignment horizontal="center"/>
    </xf>
    <xf numFmtId="0" fontId="0" fillId="22" borderId="6" xfId="0" applyFill="1" applyBorder="1" applyAlignment="1">
      <alignment horizontal="center"/>
    </xf>
    <xf numFmtId="164" fontId="0" fillId="22" borderId="6" xfId="0" applyNumberFormat="1" applyFill="1" applyBorder="1" applyAlignment="1">
      <alignment horizontal="center"/>
    </xf>
    <xf numFmtId="164" fontId="0" fillId="15" borderId="6" xfId="0" applyNumberFormat="1" applyFill="1" applyBorder="1" applyAlignment="1">
      <alignment horizontal="center"/>
    </xf>
    <xf numFmtId="164" fontId="0" fillId="16" borderId="6" xfId="0" applyNumberFormat="1" applyFill="1" applyBorder="1" applyAlignment="1">
      <alignment horizontal="center"/>
    </xf>
    <xf numFmtId="164" fontId="0" fillId="17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14" borderId="6" xfId="0" applyNumberFormat="1" applyFill="1" applyBorder="1" applyAlignment="1">
      <alignment horizontal="center"/>
    </xf>
    <xf numFmtId="0" fontId="0" fillId="8" borderId="0" xfId="0" applyFill="1"/>
    <xf numFmtId="0" fontId="22" fillId="23" borderId="0" xfId="0" applyFont="1" applyFill="1"/>
    <xf numFmtId="0" fontId="0" fillId="6" borderId="62" xfId="0" applyFill="1" applyBorder="1" applyAlignment="1">
      <alignment horizontal="center"/>
    </xf>
    <xf numFmtId="0" fontId="15" fillId="6" borderId="62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0" fillId="17" borderId="44" xfId="0" applyFill="1" applyBorder="1" applyAlignment="1">
      <alignment horizontal="center" vertical="center"/>
    </xf>
    <xf numFmtId="0" fontId="0" fillId="17" borderId="48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3" fillId="2" borderId="72" xfId="0" applyNumberFormat="1" applyFont="1" applyFill="1" applyBorder="1" applyAlignment="1">
      <alignment horizontal="center" vertical="center"/>
    </xf>
    <xf numFmtId="49" fontId="3" fillId="2" borderId="73" xfId="0" applyNumberFormat="1" applyFont="1" applyFill="1" applyBorder="1" applyAlignment="1">
      <alignment horizontal="center" vertical="center"/>
    </xf>
    <xf numFmtId="49" fontId="3" fillId="2" borderId="74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J31"/>
  <sheetViews>
    <sheetView tabSelected="1" workbookViewId="0">
      <pane ySplit="7425" topLeftCell="A25" activePane="bottomLeft"/>
      <selection activeCell="A10" sqref="A10"/>
      <selection pane="bottomLeft" activeCell="B32" sqref="B32"/>
    </sheetView>
  </sheetViews>
  <sheetFormatPr defaultRowHeight="12.75" x14ac:dyDescent="0.2"/>
  <cols>
    <col min="1" max="1" width="12.28515625" bestFit="1" customWidth="1"/>
    <col min="2" max="2" width="60.42578125" customWidth="1"/>
    <col min="3" max="3" width="12.28515625" customWidth="1"/>
    <col min="5" max="5" width="35.7109375" customWidth="1"/>
    <col min="7" max="7" width="38.5703125" customWidth="1"/>
    <col min="8" max="8" width="9.140625" style="84"/>
    <col min="10" max="10" width="14.28515625" style="76" bestFit="1" customWidth="1"/>
  </cols>
  <sheetData>
    <row r="1" spans="1:8" ht="20.25" thickTop="1" thickBot="1" x14ac:dyDescent="0.25">
      <c r="A1" s="269" t="s">
        <v>80</v>
      </c>
      <c r="B1" s="269"/>
      <c r="C1" s="269"/>
      <c r="D1" s="269"/>
      <c r="E1" s="105"/>
    </row>
    <row r="2" spans="1:8" ht="15.75" customHeight="1" thickTop="1" thickBot="1" x14ac:dyDescent="0.35">
      <c r="A2" s="240" t="s">
        <v>93</v>
      </c>
      <c r="B2" s="240" t="s">
        <v>77</v>
      </c>
      <c r="C2" s="268" t="s">
        <v>92</v>
      </c>
      <c r="D2" s="268"/>
      <c r="E2" s="106"/>
    </row>
    <row r="3" spans="1:8" ht="18.75" customHeight="1" thickTop="1" thickBot="1" x14ac:dyDescent="0.35">
      <c r="A3" s="241" t="s">
        <v>13</v>
      </c>
      <c r="B3" s="242" t="str">
        <f>'Input adatok'!V3</f>
        <v>8cs.SISE I.</v>
      </c>
      <c r="C3" s="255">
        <f>'Input adatok'!W3</f>
        <v>30.000185999999999</v>
      </c>
      <c r="D3" s="243" t="s">
        <v>94</v>
      </c>
      <c r="E3" s="107"/>
    </row>
    <row r="4" spans="1:8" ht="20.25" thickTop="1" thickBot="1" x14ac:dyDescent="0.35">
      <c r="A4" s="241" t="s">
        <v>14</v>
      </c>
      <c r="B4" s="242" t="str">
        <f>'Input adatok'!V4</f>
        <v>6cs.Piremon</v>
      </c>
      <c r="C4" s="255">
        <f>'Input adatok'!W4</f>
        <v>28.50019</v>
      </c>
      <c r="D4" s="243" t="s">
        <v>94</v>
      </c>
      <c r="E4" s="107"/>
    </row>
    <row r="5" spans="1:8" ht="20.25" thickTop="1" thickBot="1" x14ac:dyDescent="0.35">
      <c r="A5" s="241" t="s">
        <v>15</v>
      </c>
      <c r="B5" s="242" t="str">
        <f>'Input adatok'!V5</f>
        <v>9cs.Nyírbátor</v>
      </c>
      <c r="C5" s="255">
        <f>'Input adatok'!W5</f>
        <v>26.000184000000001</v>
      </c>
      <c r="D5" s="243" t="s">
        <v>94</v>
      </c>
      <c r="E5" s="107"/>
    </row>
    <row r="6" spans="1:8" ht="20.25" thickTop="1" thickBot="1" x14ac:dyDescent="0.35">
      <c r="A6" s="241" t="s">
        <v>17</v>
      </c>
      <c r="B6" s="242" t="str">
        <f>'Input adatok'!V6</f>
        <v>1cs.Széchenyi I.</v>
      </c>
      <c r="C6" s="255">
        <f>'Input adatok'!W6</f>
        <v>21.0002</v>
      </c>
      <c r="D6" s="243" t="s">
        <v>94</v>
      </c>
      <c r="E6" s="107"/>
    </row>
    <row r="7" spans="1:8" ht="20.25" thickTop="1" thickBot="1" x14ac:dyDescent="0.35">
      <c r="A7" s="241" t="s">
        <v>18</v>
      </c>
      <c r="B7" s="242" t="str">
        <f>'Input adatok'!V7</f>
        <v>12cs.SISE II.</v>
      </c>
      <c r="C7" s="255">
        <f>'Input adatok'!W7</f>
        <v>21.000177999999998</v>
      </c>
      <c r="D7" s="243" t="s">
        <v>94</v>
      </c>
      <c r="E7" s="107"/>
    </row>
    <row r="8" spans="1:8" ht="20.25" thickTop="1" thickBot="1" x14ac:dyDescent="0.35">
      <c r="A8" s="241" t="s">
        <v>21</v>
      </c>
      <c r="B8" s="242" t="str">
        <f>'Input adatok'!V8</f>
        <v>11cs.Vaja I.</v>
      </c>
      <c r="C8" s="255">
        <f>'Input adatok'!W8</f>
        <v>19.50018</v>
      </c>
      <c r="D8" s="243" t="s">
        <v>94</v>
      </c>
      <c r="E8" s="107"/>
    </row>
    <row r="9" spans="1:8" ht="20.25" thickTop="1" thickBot="1" x14ac:dyDescent="0.35">
      <c r="A9" s="241" t="s">
        <v>22</v>
      </c>
      <c r="B9" s="242" t="str">
        <f>'Input adatok'!V9</f>
        <v>2cs.Vaja</v>
      </c>
      <c r="C9" s="255">
        <f>'Input adatok'!W9</f>
        <v>18.500198000000001</v>
      </c>
      <c r="D9" s="243" t="s">
        <v>94</v>
      </c>
      <c r="E9" s="107"/>
      <c r="H9"/>
    </row>
    <row r="10" spans="1:8" ht="20.25" thickTop="1" thickBot="1" x14ac:dyDescent="0.35">
      <c r="A10" s="241" t="s">
        <v>36</v>
      </c>
      <c r="B10" s="242" t="str">
        <f>'Input adatok'!V10</f>
        <v>5cs.Arany I.</v>
      </c>
      <c r="C10" s="255">
        <f>'Input adatok'!W10</f>
        <v>18.500191999999998</v>
      </c>
      <c r="D10" s="243" t="s">
        <v>94</v>
      </c>
      <c r="E10" s="107"/>
      <c r="H10"/>
    </row>
    <row r="11" spans="1:8" ht="20.25" thickTop="1" thickBot="1" x14ac:dyDescent="0.35">
      <c r="A11" s="241" t="s">
        <v>37</v>
      </c>
      <c r="B11" s="242" t="str">
        <f>'Input adatok'!V11</f>
        <v>4cs.Demecser</v>
      </c>
      <c r="C11" s="255">
        <f>'Input adatok'!W11</f>
        <v>17.500194</v>
      </c>
      <c r="D11" s="243" t="s">
        <v>94</v>
      </c>
      <c r="E11" s="107"/>
      <c r="H11"/>
    </row>
    <row r="12" spans="1:8" ht="20.25" thickTop="1" thickBot="1" x14ac:dyDescent="0.35">
      <c r="A12" s="241" t="s">
        <v>81</v>
      </c>
      <c r="B12" s="242" t="str">
        <f>'Input adatok'!V12</f>
        <v>7cs.Arany II "Piremon nők"</v>
      </c>
      <c r="C12" s="255">
        <f>'Input adatok'!W12</f>
        <v>17.500188000000001</v>
      </c>
      <c r="D12" s="243" t="s">
        <v>94</v>
      </c>
      <c r="E12" s="107"/>
      <c r="H12"/>
    </row>
    <row r="13" spans="1:8" ht="20.25" thickTop="1" thickBot="1" x14ac:dyDescent="0.35">
      <c r="A13" s="241" t="s">
        <v>82</v>
      </c>
      <c r="B13" s="242" t="str">
        <f>'Input adatok'!V13</f>
        <v>13cs.Dávid I.</v>
      </c>
      <c r="C13" s="255">
        <f>'Input adatok'!W13</f>
        <v>16.500176</v>
      </c>
      <c r="D13" s="243" t="s">
        <v>94</v>
      </c>
      <c r="E13" s="107"/>
      <c r="H13"/>
    </row>
    <row r="14" spans="1:8" ht="20.25" thickTop="1" thickBot="1" x14ac:dyDescent="0.35">
      <c r="A14" s="241" t="s">
        <v>83</v>
      </c>
      <c r="B14" s="242" t="str">
        <f>'Input adatok'!V14</f>
        <v>15cs.Dávid III.</v>
      </c>
      <c r="C14" s="255">
        <f>'Input adatok'!W14</f>
        <v>15.500171999999999</v>
      </c>
      <c r="D14" s="243" t="s">
        <v>94</v>
      </c>
      <c r="E14" s="107"/>
      <c r="H14"/>
    </row>
    <row r="15" spans="1:8" ht="20.25" thickTop="1" thickBot="1" x14ac:dyDescent="0.35">
      <c r="A15" s="241" t="s">
        <v>84</v>
      </c>
      <c r="B15" s="242" t="str">
        <f>'Input adatok'!V15</f>
        <v>10cs.Széchenyi II</v>
      </c>
      <c r="C15" s="255">
        <f>'Input adatok'!W15</f>
        <v>14.000182000000001</v>
      </c>
      <c r="D15" s="243" t="s">
        <v>94</v>
      </c>
      <c r="E15" s="107"/>
      <c r="H15"/>
    </row>
    <row r="16" spans="1:8" ht="20.25" thickTop="1" thickBot="1" x14ac:dyDescent="0.35">
      <c r="A16" s="241" t="s">
        <v>85</v>
      </c>
      <c r="B16" s="242" t="str">
        <f>'Input adatok'!V16</f>
        <v>14cs.Dávid IV.</v>
      </c>
      <c r="C16" s="255">
        <f>'Input adatok'!W16</f>
        <v>10.000173999999999</v>
      </c>
      <c r="D16" s="243" t="s">
        <v>94</v>
      </c>
      <c r="E16" s="107"/>
      <c r="H16"/>
    </row>
    <row r="17" spans="1:8" ht="20.25" thickTop="1" thickBot="1" x14ac:dyDescent="0.35">
      <c r="A17" s="241" t="s">
        <v>86</v>
      </c>
      <c r="B17" s="242" t="str">
        <f>'Input adatok'!V17</f>
        <v>16cs.Dávid II.</v>
      </c>
      <c r="C17" s="255">
        <f>'Input adatok'!W17</f>
        <v>9.0001700000000007</v>
      </c>
      <c r="D17" s="243" t="s">
        <v>94</v>
      </c>
      <c r="E17" s="107"/>
      <c r="H17"/>
    </row>
    <row r="18" spans="1:8" ht="20.25" thickTop="1" thickBot="1" x14ac:dyDescent="0.35">
      <c r="A18" s="241" t="s">
        <v>87</v>
      </c>
      <c r="B18" s="242" t="str">
        <f>'Input adatok'!V18</f>
        <v>3cs.Arany III.</v>
      </c>
      <c r="C18" s="255">
        <f>'Input adatok'!W18</f>
        <v>2.0001959999999999</v>
      </c>
      <c r="D18" s="243" t="s">
        <v>94</v>
      </c>
      <c r="E18" s="107"/>
      <c r="H18"/>
    </row>
    <row r="19" spans="1:8" ht="20.25" thickTop="1" thickBot="1" x14ac:dyDescent="0.35">
      <c r="A19" s="241" t="s">
        <v>88</v>
      </c>
      <c r="B19" s="242" t="str">
        <f>'Input adatok'!V19</f>
        <v>17cs</v>
      </c>
      <c r="C19" s="255">
        <f>'Input adatok'!W19</f>
        <v>1.680000000000001E-4</v>
      </c>
      <c r="D19" s="243" t="s">
        <v>94</v>
      </c>
      <c r="E19" s="107"/>
      <c r="H19"/>
    </row>
    <row r="20" spans="1:8" ht="20.25" thickTop="1" thickBot="1" x14ac:dyDescent="0.35">
      <c r="A20" s="241" t="s">
        <v>89</v>
      </c>
      <c r="B20" s="242" t="str">
        <f>'Input adatok'!V20</f>
        <v>18cs</v>
      </c>
      <c r="C20" s="255">
        <f>'Input adatok'!W20</f>
        <v>1.660000000000001E-4</v>
      </c>
      <c r="D20" s="244" t="s">
        <v>94</v>
      </c>
      <c r="E20" s="107"/>
      <c r="H20"/>
    </row>
    <row r="21" spans="1:8" ht="20.25" thickTop="1" thickBot="1" x14ac:dyDescent="0.35">
      <c r="A21" s="241" t="s">
        <v>90</v>
      </c>
      <c r="B21" s="242" t="str">
        <f>'Input adatok'!V21</f>
        <v>19cs</v>
      </c>
      <c r="C21" s="255">
        <f>'Input adatok'!W21</f>
        <v>1.6400000000000011E-4</v>
      </c>
      <c r="D21" s="244" t="s">
        <v>94</v>
      </c>
      <c r="E21" s="107"/>
      <c r="H21"/>
    </row>
    <row r="22" spans="1:8" ht="20.25" thickTop="1" thickBot="1" x14ac:dyDescent="0.35">
      <c r="A22" s="241" t="s">
        <v>91</v>
      </c>
      <c r="B22" s="242" t="str">
        <f>'Input adatok'!V22</f>
        <v>20cs</v>
      </c>
      <c r="C22" s="255">
        <f>'Input adatok'!W22</f>
        <v>1.6200000000000012E-4</v>
      </c>
      <c r="D22" s="244" t="s">
        <v>94</v>
      </c>
      <c r="E22" s="107"/>
      <c r="H22"/>
    </row>
    <row r="23" spans="1:8" ht="20.25" thickTop="1" thickBot="1" x14ac:dyDescent="0.25">
      <c r="A23" s="267" t="s">
        <v>107</v>
      </c>
      <c r="B23" s="267"/>
      <c r="C23" s="267"/>
      <c r="D23" s="267"/>
      <c r="E23" s="267"/>
      <c r="H23"/>
    </row>
    <row r="24" spans="1:8" ht="14.25" thickTop="1" thickBot="1" x14ac:dyDescent="0.25">
      <c r="A24" s="235"/>
      <c r="B24" s="236" t="s">
        <v>120</v>
      </c>
      <c r="C24" s="266" t="s">
        <v>103</v>
      </c>
      <c r="D24" s="266"/>
      <c r="E24" s="236" t="s">
        <v>77</v>
      </c>
      <c r="H24"/>
    </row>
    <row r="25" spans="1:8" ht="14.25" thickTop="1" thickBot="1" x14ac:dyDescent="0.25">
      <c r="A25" s="237" t="s">
        <v>106</v>
      </c>
      <c r="B25" s="236" t="str">
        <f>'Input adatok'!AI25</f>
        <v>Barnóth Róbert</v>
      </c>
      <c r="C25" s="238">
        <f>'Input adatok'!AJ25</f>
        <v>7.0028500190000003</v>
      </c>
      <c r="D25" s="235" t="s">
        <v>94</v>
      </c>
      <c r="E25" s="236" t="str">
        <f>'Input adatok'!AK25</f>
        <v>6cs.Piremon</v>
      </c>
      <c r="H25"/>
    </row>
    <row r="26" spans="1:8" ht="14.25" thickTop="1" thickBot="1" x14ac:dyDescent="0.25">
      <c r="A26" s="237" t="s">
        <v>99</v>
      </c>
      <c r="B26" s="236" t="str">
        <f>'Input adatok'!AI45</f>
        <v>Gunyecz Zoltán</v>
      </c>
      <c r="C26" s="238">
        <f>'Input adatok'!AJ45</f>
        <v>8.0030000185999999</v>
      </c>
      <c r="D26" s="235" t="s">
        <v>94</v>
      </c>
      <c r="E26" s="236" t="str">
        <f>'Input adatok'!AK45</f>
        <v>8cs.SISE I.</v>
      </c>
    </row>
    <row r="27" spans="1:8" ht="14.25" thickTop="1" thickBot="1" x14ac:dyDescent="0.25">
      <c r="A27" s="237" t="s">
        <v>4</v>
      </c>
      <c r="B27" s="236" t="str">
        <f>'Input adatok'!AI65</f>
        <v>Rádai Zoltán</v>
      </c>
      <c r="C27" s="238">
        <f>'Input adatok'!AJ65</f>
        <v>8.0028500190000003</v>
      </c>
      <c r="D27" s="235" t="s">
        <v>94</v>
      </c>
      <c r="E27" s="236" t="str">
        <f>'Input adatok'!AK65</f>
        <v>6cs.Piremon</v>
      </c>
    </row>
    <row r="28" spans="1:8" ht="14.25" thickTop="1" thickBot="1" x14ac:dyDescent="0.25">
      <c r="A28" s="237" t="s">
        <v>100</v>
      </c>
      <c r="B28" s="236" t="str">
        <f>'Input adatok'!AI85</f>
        <v>Tumó Bence</v>
      </c>
      <c r="C28" s="238">
        <f>'Input adatok'!AJ85</f>
        <v>7.0028500190000003</v>
      </c>
      <c r="D28" s="235" t="s">
        <v>94</v>
      </c>
      <c r="E28" s="236" t="str">
        <f>'Input adatok'!AK85</f>
        <v>6cs.Piremon</v>
      </c>
    </row>
    <row r="29" spans="1:8" ht="14.25" hidden="1" thickTop="1" thickBot="1" x14ac:dyDescent="0.25">
      <c r="A29" s="237" t="s">
        <v>101</v>
      </c>
      <c r="B29" s="236" t="str">
        <f>'Input adatok'!AI105</f>
        <v>Baracsi Sándor</v>
      </c>
      <c r="C29" s="239">
        <f>'Input adatok'!AJ105</f>
        <v>6.0026000183999999</v>
      </c>
      <c r="D29" s="235" t="s">
        <v>94</v>
      </c>
      <c r="E29" s="236" t="str">
        <f>'Input adatok'!AK105</f>
        <v>9cs.Nyírbátor</v>
      </c>
    </row>
    <row r="30" spans="1:8" ht="14.25" hidden="1" thickTop="1" thickBot="1" x14ac:dyDescent="0.25">
      <c r="A30" s="237" t="s">
        <v>102</v>
      </c>
      <c r="B30" s="236" t="str">
        <f>'Input adatok'!AI125</f>
        <v>Tóth Tamás</v>
      </c>
      <c r="C30" s="239">
        <f>'Input adatok'!AJ125</f>
        <v>7.5018500198</v>
      </c>
      <c r="D30" s="235" t="s">
        <v>94</v>
      </c>
      <c r="E30" s="236" t="str">
        <f>'Input adatok'!AK125</f>
        <v>2cs.Vaja</v>
      </c>
    </row>
    <row r="31" spans="1:8" ht="13.5" thickTop="1" x14ac:dyDescent="0.2"/>
  </sheetData>
  <mergeCells count="4">
    <mergeCell ref="C24:D24"/>
    <mergeCell ref="A23:E23"/>
    <mergeCell ref="C2:D2"/>
    <mergeCell ref="A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U223"/>
  <sheetViews>
    <sheetView topLeftCell="F1" zoomScaleNormal="100" workbookViewId="0">
      <selection activeCell="S16" sqref="S16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35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>
      <c r="H4" s="264" t="s">
        <v>201</v>
      </c>
      <c r="N4" s="265" t="s">
        <v>202</v>
      </c>
    </row>
    <row r="5" spans="1:21" ht="13.5" customHeight="1" thickBot="1" x14ac:dyDescent="0.25">
      <c r="I5" s="328" t="s">
        <v>8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adatok'!$C$3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1cs.Széchenyi I.</v>
      </c>
      <c r="I6" s="335" t="str">
        <f>$I$1</f>
        <v>7. forduló</v>
      </c>
      <c r="J6" s="336"/>
      <c r="K6" s="337"/>
      <c r="L6" s="308" t="s">
        <v>0</v>
      </c>
      <c r="M6" s="30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8cs.SISE I.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1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33"/>
      <c r="G8" s="2" t="s">
        <v>2</v>
      </c>
      <c r="H8" s="48" t="str">
        <f t="shared" si="0"/>
        <v>Fésüs Gábor</v>
      </c>
      <c r="I8" s="8">
        <v>0.5</v>
      </c>
      <c r="J8" s="9"/>
      <c r="K8" s="10">
        <v>0.5</v>
      </c>
      <c r="L8" s="306"/>
      <c r="M8" s="2" t="s">
        <v>2</v>
      </c>
      <c r="N8" s="51" t="str">
        <f t="shared" si="1"/>
        <v>Rubóczki Tibor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1</v>
      </c>
      <c r="F9" s="333"/>
      <c r="G9" s="2" t="s">
        <v>3</v>
      </c>
      <c r="H9" s="48" t="str">
        <f t="shared" si="0"/>
        <v>Barnóth Anita</v>
      </c>
      <c r="I9" s="11">
        <v>1</v>
      </c>
      <c r="J9" s="12"/>
      <c r="K9" s="13">
        <v>0</v>
      </c>
      <c r="L9" s="306"/>
      <c r="M9" s="2" t="s">
        <v>3</v>
      </c>
      <c r="N9" s="51" t="str">
        <f t="shared" si="1"/>
        <v>Gunyecz Zoltán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0</v>
      </c>
      <c r="F10" s="333"/>
      <c r="G10" s="2" t="s">
        <v>4</v>
      </c>
      <c r="H10" s="48" t="str">
        <f t="shared" si="0"/>
        <v>Csicsák Angéla</v>
      </c>
      <c r="I10" s="11">
        <v>0</v>
      </c>
      <c r="J10" s="12"/>
      <c r="K10" s="13">
        <v>1</v>
      </c>
      <c r="L10" s="306"/>
      <c r="M10" s="2" t="s">
        <v>4</v>
      </c>
      <c r="N10" s="51" t="str">
        <f t="shared" si="1"/>
        <v>Gergely Ákos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0</v>
      </c>
      <c r="F11" s="333"/>
      <c r="G11" s="2" t="s">
        <v>5</v>
      </c>
      <c r="H11" s="48" t="str">
        <f t="shared" si="0"/>
        <v>Soltész Hajnalka</v>
      </c>
      <c r="I11" s="11">
        <v>0</v>
      </c>
      <c r="J11" s="12"/>
      <c r="K11" s="13">
        <v>1</v>
      </c>
      <c r="L11" s="306"/>
      <c r="M11" s="2" t="s">
        <v>5</v>
      </c>
      <c r="N11" s="51" t="str">
        <f t="shared" si="1"/>
        <v>Diczkó Zsombor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8">
        <f t="shared" si="2"/>
        <v>0</v>
      </c>
      <c r="F12" s="333"/>
      <c r="G12" s="2" t="s">
        <v>6</v>
      </c>
      <c r="H12" s="48" t="str">
        <f t="shared" si="0"/>
        <v>1-5</v>
      </c>
      <c r="I12" s="11"/>
      <c r="J12" s="12"/>
      <c r="K12" s="13"/>
      <c r="L12" s="306"/>
      <c r="M12" s="2" t="s">
        <v>6</v>
      </c>
      <c r="N12" s="51" t="str">
        <f t="shared" si="1"/>
        <v>Zilahi Tamás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7"/>
      <c r="B13" s="34" t="s">
        <v>7</v>
      </c>
      <c r="C13" s="55" t="str">
        <f>'Input adatok'!C10</f>
        <v>1-6</v>
      </c>
      <c r="D13" s="59">
        <f t="shared" si="2"/>
        <v>0</v>
      </c>
      <c r="F13" s="334"/>
      <c r="G13" s="3" t="s">
        <v>7</v>
      </c>
      <c r="H13" s="48" t="str">
        <f t="shared" si="0"/>
        <v>1-6</v>
      </c>
      <c r="I13" s="14"/>
      <c r="J13" s="15"/>
      <c r="K13" s="5"/>
      <c r="L13" s="307"/>
      <c r="M13" s="3" t="s">
        <v>7</v>
      </c>
      <c r="N13" s="51" t="str">
        <f t="shared" si="1"/>
        <v>Darai Tihamér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1.5</v>
      </c>
      <c r="F14" s="6"/>
      <c r="G14" s="7"/>
      <c r="H14" s="49"/>
      <c r="I14" s="17">
        <f>SUM(I8:I13)</f>
        <v>1.5</v>
      </c>
      <c r="J14" s="16"/>
      <c r="K14" s="17">
        <f>SUM(K8:K13)</f>
        <v>2.5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8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11cs.Vaja I.</v>
      </c>
      <c r="I17" s="335" t="str">
        <f>$I$1</f>
        <v>7. forduló</v>
      </c>
      <c r="J17" s="336"/>
      <c r="K17" s="337"/>
      <c r="L17" s="308" t="s">
        <v>0</v>
      </c>
      <c r="M17" s="30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6cs.Piremon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11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6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3"/>
      <c r="G19" s="2" t="s">
        <v>2</v>
      </c>
      <c r="H19" s="48" t="str">
        <f t="shared" si="3"/>
        <v>Rozinyák Attila</v>
      </c>
      <c r="I19" s="8">
        <v>0</v>
      </c>
      <c r="J19" s="9"/>
      <c r="K19" s="10">
        <v>1</v>
      </c>
      <c r="L19" s="306"/>
      <c r="M19" s="2" t="s">
        <v>2</v>
      </c>
      <c r="N19" s="51" t="str">
        <f t="shared" si="4"/>
        <v>Barnóth Róbert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Sólyom István</v>
      </c>
      <c r="I20" s="11">
        <v>1</v>
      </c>
      <c r="J20" s="12"/>
      <c r="K20" s="13">
        <v>0</v>
      </c>
      <c r="L20" s="306"/>
      <c r="M20" s="2" t="s">
        <v>3</v>
      </c>
      <c r="N20" s="51" t="str">
        <f t="shared" si="4"/>
        <v>Tordai Ákos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1</v>
      </c>
      <c r="F21" s="333"/>
      <c r="G21" s="2" t="s">
        <v>4</v>
      </c>
      <c r="H21" s="48" t="str">
        <f t="shared" si="3"/>
        <v>Sipos Árpád</v>
      </c>
      <c r="I21" s="11">
        <v>0</v>
      </c>
      <c r="J21" s="12"/>
      <c r="K21" s="13">
        <v>1</v>
      </c>
      <c r="L21" s="306"/>
      <c r="M21" s="2" t="s">
        <v>4</v>
      </c>
      <c r="N21" s="51" t="str">
        <f t="shared" si="4"/>
        <v>Rádai Zoltán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Deme Sándor</v>
      </c>
      <c r="I22" s="11">
        <v>0</v>
      </c>
      <c r="J22" s="12"/>
      <c r="K22" s="13">
        <v>1</v>
      </c>
      <c r="L22" s="306"/>
      <c r="M22" s="2" t="s">
        <v>5</v>
      </c>
      <c r="N22" s="51" t="str">
        <f t="shared" si="4"/>
        <v>Tumó Bence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1</v>
      </c>
      <c r="F23" s="333"/>
      <c r="G23" s="2" t="s">
        <v>6</v>
      </c>
      <c r="H23" s="48" t="str">
        <f t="shared" si="3"/>
        <v>11-5</v>
      </c>
      <c r="I23" s="11"/>
      <c r="J23" s="12"/>
      <c r="K23" s="13"/>
      <c r="L23" s="306"/>
      <c r="M23" s="2" t="s">
        <v>6</v>
      </c>
      <c r="N23" s="51" t="str">
        <f t="shared" si="4"/>
        <v>6-5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1</v>
      </c>
      <c r="F24" s="334"/>
      <c r="G24" s="3" t="s">
        <v>7</v>
      </c>
      <c r="H24" s="48" t="str">
        <f t="shared" si="3"/>
        <v>11-6</v>
      </c>
      <c r="I24" s="18"/>
      <c r="J24" s="15"/>
      <c r="K24" s="5"/>
      <c r="L24" s="307"/>
      <c r="M24" s="3" t="s">
        <v>7</v>
      </c>
      <c r="N24" s="51" t="str">
        <f t="shared" si="4"/>
        <v>6-6</v>
      </c>
    </row>
    <row r="25" spans="1:14" ht="16.5" customHeight="1" thickBot="1" x14ac:dyDescent="0.3">
      <c r="C25" s="43"/>
      <c r="D25" s="62">
        <f t="shared" si="5"/>
        <v>4</v>
      </c>
      <c r="H25" s="50"/>
      <c r="I25" s="17">
        <f>SUM(I19:I24)</f>
        <v>1</v>
      </c>
      <c r="J25" s="16"/>
      <c r="K25" s="19">
        <f>SUM(K19:K24)</f>
        <v>3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8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9cs.Nyírbátor</v>
      </c>
      <c r="I28" s="335" t="str">
        <f>$I$1</f>
        <v>7. forduló</v>
      </c>
      <c r="J28" s="336"/>
      <c r="K28" s="337"/>
      <c r="L28" s="308" t="s">
        <v>0</v>
      </c>
      <c r="M28" s="30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12cs.SISE II.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9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12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Orosz Ferenc</v>
      </c>
      <c r="I30" s="8">
        <v>0.5</v>
      </c>
      <c r="J30" s="9"/>
      <c r="K30" s="10">
        <v>0.5</v>
      </c>
      <c r="L30" s="306"/>
      <c r="M30" s="2" t="s">
        <v>2</v>
      </c>
      <c r="N30" s="51" t="str">
        <f t="shared" si="7"/>
        <v>Papp László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3"/>
      <c r="G31" s="2" t="s">
        <v>3</v>
      </c>
      <c r="H31" s="48" t="str">
        <f t="shared" si="6"/>
        <v>Hetei Ferenc</v>
      </c>
      <c r="I31" s="11">
        <v>0</v>
      </c>
      <c r="J31" s="12"/>
      <c r="K31" s="13">
        <v>1</v>
      </c>
      <c r="L31" s="306"/>
      <c r="M31" s="2" t="s">
        <v>3</v>
      </c>
      <c r="N31" s="51" t="str">
        <f t="shared" si="7"/>
        <v>Ugyan Dániel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Kónya István</v>
      </c>
      <c r="I32" s="11">
        <v>0</v>
      </c>
      <c r="J32" s="12"/>
      <c r="K32" s="13"/>
      <c r="L32" s="306"/>
      <c r="M32" s="2" t="s">
        <v>4</v>
      </c>
      <c r="N32" s="51" t="str">
        <f t="shared" si="7"/>
        <v>Szuhánszki Gergely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0</v>
      </c>
      <c r="F33" s="333"/>
      <c r="G33" s="2" t="s">
        <v>5</v>
      </c>
      <c r="H33" s="48" t="str">
        <f t="shared" si="6"/>
        <v>Varga István</v>
      </c>
      <c r="I33" s="11">
        <v>1</v>
      </c>
      <c r="J33" s="12"/>
      <c r="K33" s="13">
        <v>0</v>
      </c>
      <c r="L33" s="306"/>
      <c r="M33" s="2" t="s">
        <v>5</v>
      </c>
      <c r="N33" s="51" t="str">
        <f t="shared" si="7"/>
        <v>Vitkos Bence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Baracsi Sándor</v>
      </c>
      <c r="I34" s="11"/>
      <c r="J34" s="12"/>
      <c r="K34" s="13">
        <v>1</v>
      </c>
      <c r="L34" s="306"/>
      <c r="M34" s="2" t="s">
        <v>6</v>
      </c>
      <c r="N34" s="51" t="str">
        <f t="shared" si="7"/>
        <v>Várnagy Csaba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9-6</v>
      </c>
      <c r="I35" s="18"/>
      <c r="J35" s="15"/>
      <c r="K35" s="5"/>
      <c r="L35" s="307"/>
      <c r="M35" s="3" t="s">
        <v>7</v>
      </c>
      <c r="N35" s="51" t="str">
        <f t="shared" si="7"/>
        <v>12-6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1.5</v>
      </c>
      <c r="J36" s="16"/>
      <c r="K36" s="19">
        <f>SUM(K30:K35)</f>
        <v>2.5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8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15cs.Dávid III.</v>
      </c>
      <c r="I39" s="335" t="str">
        <f>$I$1</f>
        <v>7. forduló</v>
      </c>
      <c r="J39" s="336"/>
      <c r="K39" s="337"/>
      <c r="L39" s="308" t="s">
        <v>0</v>
      </c>
      <c r="M39" s="30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4cs.Demecser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15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4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33"/>
      <c r="G41" s="2" t="s">
        <v>2</v>
      </c>
      <c r="H41" s="48" t="str">
        <f t="shared" si="9"/>
        <v>Pethő Dávid</v>
      </c>
      <c r="I41" s="8">
        <v>0</v>
      </c>
      <c r="J41" s="9"/>
      <c r="K41" s="10">
        <v>1</v>
      </c>
      <c r="L41" s="306"/>
      <c r="M41" s="2" t="s">
        <v>2</v>
      </c>
      <c r="N41" s="51" t="str">
        <f t="shared" si="10"/>
        <v>Haraszti Sándor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3"/>
      <c r="G42" s="2" t="s">
        <v>3</v>
      </c>
      <c r="H42" s="48" t="str">
        <f t="shared" si="9"/>
        <v>Morvai Renáta</v>
      </c>
      <c r="I42" s="11">
        <v>1</v>
      </c>
      <c r="J42" s="12"/>
      <c r="K42" s="13"/>
      <c r="L42" s="306"/>
      <c r="M42" s="2" t="s">
        <v>3</v>
      </c>
      <c r="N42" s="51" t="str">
        <f t="shared" si="10"/>
        <v>Balogh Dániel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0</v>
      </c>
      <c r="F43" s="333"/>
      <c r="G43" s="2" t="s">
        <v>4</v>
      </c>
      <c r="H43" s="48" t="str">
        <f t="shared" si="9"/>
        <v>Nagy Kitti</v>
      </c>
      <c r="I43" s="11">
        <v>1</v>
      </c>
      <c r="J43" s="12"/>
      <c r="K43" s="13">
        <v>0</v>
      </c>
      <c r="L43" s="306"/>
      <c r="M43" s="2" t="s">
        <v>4</v>
      </c>
      <c r="N43" s="51" t="str">
        <f t="shared" si="10"/>
        <v>Weber Tamás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1</v>
      </c>
      <c r="F44" s="333"/>
      <c r="G44" s="2" t="s">
        <v>5</v>
      </c>
      <c r="H44" s="48" t="str">
        <f t="shared" si="9"/>
        <v>Bíró Gréta</v>
      </c>
      <c r="I44" s="11">
        <v>0</v>
      </c>
      <c r="J44" s="12"/>
      <c r="K44" s="13">
        <v>1</v>
      </c>
      <c r="L44" s="306"/>
      <c r="M44" s="2" t="s">
        <v>5</v>
      </c>
      <c r="N44" s="51" t="str">
        <f t="shared" si="10"/>
        <v>Barati Dávid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15-5</v>
      </c>
      <c r="I45" s="11"/>
      <c r="J45" s="12"/>
      <c r="K45" s="13"/>
      <c r="L45" s="306"/>
      <c r="M45" s="2" t="s">
        <v>6</v>
      </c>
      <c r="N45" s="51" t="str">
        <f t="shared" si="10"/>
        <v>4-5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15-6</v>
      </c>
      <c r="I46" s="18"/>
      <c r="J46" s="15"/>
      <c r="K46" s="5"/>
      <c r="L46" s="307"/>
      <c r="M46" s="3" t="s">
        <v>7</v>
      </c>
      <c r="N46" s="51" t="str">
        <f t="shared" si="10"/>
        <v>4-6</v>
      </c>
    </row>
    <row r="47" spans="1:14" ht="16.5" thickBot="1" x14ac:dyDescent="0.3">
      <c r="C47" s="43"/>
      <c r="D47" s="62">
        <f t="shared" si="11"/>
        <v>2</v>
      </c>
      <c r="H47" s="50"/>
      <c r="I47" s="17">
        <f>SUM(I41:I46)</f>
        <v>2</v>
      </c>
      <c r="J47" s="16"/>
      <c r="K47" s="19">
        <f>SUM(K41:K46)</f>
        <v>2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8" t="s">
        <v>8</v>
      </c>
      <c r="J49" s="329"/>
      <c r="K49" s="330"/>
      <c r="N49" s="50"/>
    </row>
    <row r="50" spans="1:14" ht="16.5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10cs.Széchenyi II</v>
      </c>
      <c r="I50" s="335" t="str">
        <f>$I$1</f>
        <v>7. forduló</v>
      </c>
      <c r="J50" s="336"/>
      <c r="K50" s="337"/>
      <c r="L50" s="308" t="s">
        <v>0</v>
      </c>
      <c r="M50" s="309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5cs.Arany I.</v>
      </c>
    </row>
    <row r="51" spans="1:14" ht="13.5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10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5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33"/>
      <c r="G52" s="2" t="s">
        <v>2</v>
      </c>
      <c r="H52" s="48" t="str">
        <f t="shared" si="12"/>
        <v>Soltész Violetta</v>
      </c>
      <c r="I52" s="8">
        <v>0</v>
      </c>
      <c r="J52" s="9"/>
      <c r="K52" s="10">
        <v>1</v>
      </c>
      <c r="L52" s="306"/>
      <c r="M52" s="2" t="s">
        <v>2</v>
      </c>
      <c r="N52" s="51" t="str">
        <f t="shared" si="13"/>
        <v>Gócza Ádám</v>
      </c>
    </row>
    <row r="53" spans="1:14" ht="13.5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3"/>
      <c r="G53" s="2" t="s">
        <v>3</v>
      </c>
      <c r="H53" s="48" t="str">
        <f t="shared" si="12"/>
        <v>Deme Sándor</v>
      </c>
      <c r="I53" s="11"/>
      <c r="J53" s="12"/>
      <c r="K53" s="13"/>
      <c r="L53" s="306"/>
      <c r="M53" s="2" t="s">
        <v>3</v>
      </c>
      <c r="N53" s="51" t="str">
        <f t="shared" si="13"/>
        <v>Palkovics Balázs</v>
      </c>
    </row>
    <row r="54" spans="1:14" ht="12.75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1</v>
      </c>
      <c r="F54" s="333"/>
      <c r="G54" s="2" t="s">
        <v>4</v>
      </c>
      <c r="H54" s="48" t="str">
        <f t="shared" si="12"/>
        <v>Deme Bánk</v>
      </c>
      <c r="I54" s="11">
        <v>0</v>
      </c>
      <c r="J54" s="12"/>
      <c r="K54" s="13">
        <v>1</v>
      </c>
      <c r="L54" s="306"/>
      <c r="M54" s="2" t="s">
        <v>4</v>
      </c>
      <c r="N54" s="51" t="str">
        <f t="shared" si="13"/>
        <v>Lovász Gergő</v>
      </c>
    </row>
    <row r="55" spans="1:14" ht="12.75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1</v>
      </c>
      <c r="F55" s="333"/>
      <c r="G55" s="2" t="s">
        <v>5</v>
      </c>
      <c r="H55" s="48" t="str">
        <f t="shared" si="12"/>
        <v>Almási Tamás</v>
      </c>
      <c r="I55" s="11">
        <v>0</v>
      </c>
      <c r="J55" s="12"/>
      <c r="K55" s="13">
        <v>1</v>
      </c>
      <c r="L55" s="306"/>
      <c r="M55" s="2" t="s">
        <v>5</v>
      </c>
      <c r="N55" s="51" t="str">
        <f t="shared" si="13"/>
        <v>Tóth Tibor</v>
      </c>
    </row>
    <row r="56" spans="1:14" ht="12.75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0</v>
      </c>
      <c r="F56" s="333"/>
      <c r="G56" s="2" t="s">
        <v>6</v>
      </c>
      <c r="H56" s="48" t="str">
        <f t="shared" si="12"/>
        <v>Ujteleki Bence</v>
      </c>
      <c r="I56" s="11">
        <v>1</v>
      </c>
      <c r="J56" s="12"/>
      <c r="K56" s="13">
        <v>0</v>
      </c>
      <c r="L56" s="306"/>
      <c r="M56" s="2" t="s">
        <v>6</v>
      </c>
      <c r="N56" s="51" t="str">
        <f t="shared" si="13"/>
        <v>Dankó Máté</v>
      </c>
    </row>
    <row r="57" spans="1:14" ht="13.5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10-6</v>
      </c>
      <c r="I57" s="18"/>
      <c r="J57" s="15"/>
      <c r="K57" s="5"/>
      <c r="L57" s="307"/>
      <c r="M57" s="3" t="s">
        <v>7</v>
      </c>
      <c r="N57" s="51" t="str">
        <f t="shared" si="13"/>
        <v>5-6</v>
      </c>
    </row>
    <row r="58" spans="1:14" ht="19.5" thickBot="1" x14ac:dyDescent="0.35">
      <c r="C58" s="43"/>
      <c r="D58" s="60">
        <f t="shared" si="14"/>
        <v>3</v>
      </c>
      <c r="I58" s="17">
        <f>SUM(I52:I57)</f>
        <v>1</v>
      </c>
      <c r="J58" s="16"/>
      <c r="K58" s="19">
        <f>SUM(K52:K57)</f>
        <v>3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8" t="s">
        <v>8</v>
      </c>
      <c r="J60" s="329"/>
      <c r="K60" s="330"/>
    </row>
    <row r="61" spans="1:14" ht="16.5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16cs.Dávid II.</v>
      </c>
      <c r="I61" s="335" t="str">
        <f>$I$1</f>
        <v>7. forduló</v>
      </c>
      <c r="J61" s="336"/>
      <c r="K61" s="337"/>
      <c r="L61" s="308" t="s">
        <v>0</v>
      </c>
      <c r="M61" s="309"/>
      <c r="N61" s="117" t="str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13cs.Dávid I.</v>
      </c>
    </row>
    <row r="62" spans="1:14" ht="13.5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16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13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3"/>
      <c r="G63" s="2" t="s">
        <v>2</v>
      </c>
      <c r="H63" s="48" t="str">
        <f t="shared" si="15"/>
        <v>Bulyáki Ádám</v>
      </c>
      <c r="I63" s="8">
        <v>0</v>
      </c>
      <c r="J63" s="9"/>
      <c r="K63" s="10">
        <v>1</v>
      </c>
      <c r="L63" s="306"/>
      <c r="M63" s="2" t="s">
        <v>2</v>
      </c>
      <c r="N63" s="51" t="str">
        <f t="shared" si="16"/>
        <v>Ignácz József</v>
      </c>
    </row>
    <row r="64" spans="1:14" ht="13.5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3"/>
      <c r="G64" s="2" t="s">
        <v>3</v>
      </c>
      <c r="H64" s="48" t="str">
        <f t="shared" si="15"/>
        <v>Székely Dániel</v>
      </c>
      <c r="I64" s="11">
        <v>0</v>
      </c>
      <c r="J64" s="12"/>
      <c r="K64" s="13">
        <v>1</v>
      </c>
      <c r="L64" s="306"/>
      <c r="M64" s="2" t="s">
        <v>3</v>
      </c>
      <c r="N64" s="51" t="str">
        <f t="shared" si="16"/>
        <v>Morvai Dávid</v>
      </c>
    </row>
    <row r="65" spans="1:14" ht="12.75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1</v>
      </c>
      <c r="F65" s="333"/>
      <c r="G65" s="2" t="s">
        <v>4</v>
      </c>
      <c r="H65" s="48" t="str">
        <f t="shared" si="15"/>
        <v>Bulyáki Sámuel</v>
      </c>
      <c r="I65" s="11">
        <v>0</v>
      </c>
      <c r="J65" s="12"/>
      <c r="K65" s="13">
        <v>1</v>
      </c>
      <c r="L65" s="306"/>
      <c r="M65" s="2" t="s">
        <v>4</v>
      </c>
      <c r="N65" s="51" t="str">
        <f t="shared" si="16"/>
        <v>Dévald Péter</v>
      </c>
    </row>
    <row r="66" spans="1:14" ht="12.75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1</v>
      </c>
      <c r="F66" s="333"/>
      <c r="G66" s="2" t="s">
        <v>5</v>
      </c>
      <c r="H66" s="48" t="str">
        <f t="shared" si="15"/>
        <v>Bulyáki Debóra</v>
      </c>
      <c r="I66" s="11">
        <v>0</v>
      </c>
      <c r="J66" s="12"/>
      <c r="K66" s="13">
        <v>1</v>
      </c>
      <c r="L66" s="306"/>
      <c r="M66" s="2" t="s">
        <v>5</v>
      </c>
      <c r="N66" s="51" t="str">
        <f t="shared" si="16"/>
        <v>Kárpáti Dorina</v>
      </c>
    </row>
    <row r="67" spans="1:14" ht="12.75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16-5</v>
      </c>
      <c r="I67" s="11"/>
      <c r="J67" s="12"/>
      <c r="K67" s="13"/>
      <c r="L67" s="306"/>
      <c r="M67" s="2" t="s">
        <v>6</v>
      </c>
      <c r="N67" s="51" t="str">
        <f t="shared" si="16"/>
        <v>13-5</v>
      </c>
    </row>
    <row r="68" spans="1:14" ht="13.5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16-6</v>
      </c>
      <c r="I68" s="14"/>
      <c r="J68" s="15"/>
      <c r="K68" s="5"/>
      <c r="L68" s="307"/>
      <c r="M68" s="3" t="s">
        <v>7</v>
      </c>
      <c r="N68" s="51" t="str">
        <f t="shared" si="16"/>
        <v>13-6</v>
      </c>
    </row>
    <row r="69" spans="1:14" ht="18.75" customHeight="1" thickBot="1" x14ac:dyDescent="0.35">
      <c r="C69" s="43"/>
      <c r="D69" s="60">
        <f t="shared" si="17"/>
        <v>3</v>
      </c>
      <c r="F69" s="6"/>
      <c r="G69" s="7"/>
      <c r="H69" s="49"/>
      <c r="I69" s="17">
        <f>SUM(I63:I68)</f>
        <v>0</v>
      </c>
      <c r="J69" s="16"/>
      <c r="K69" s="17">
        <f>SUM(K63:K68)</f>
        <v>4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8" t="s">
        <v>8</v>
      </c>
      <c r="J71" s="329"/>
      <c r="K71" s="330"/>
      <c r="N71" s="50"/>
    </row>
    <row r="72" spans="1:14" ht="16.5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14cs.Dávid IV.</v>
      </c>
      <c r="I72" s="335" t="str">
        <f>$I$1</f>
        <v>7. forduló</v>
      </c>
      <c r="J72" s="336"/>
      <c r="K72" s="337"/>
      <c r="L72" s="308" t="s">
        <v>0</v>
      </c>
      <c r="M72" s="309"/>
      <c r="N72" s="117" t="str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7cs.Arany II "Piremon nők"</v>
      </c>
    </row>
    <row r="73" spans="1:14" ht="13.5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14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7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33"/>
      <c r="G74" s="2" t="s">
        <v>2</v>
      </c>
      <c r="H74" s="48" t="str">
        <f t="shared" si="18"/>
        <v>Tóth Manfréd</v>
      </c>
      <c r="I74" s="8">
        <v>0</v>
      </c>
      <c r="J74" s="9"/>
      <c r="K74" s="10">
        <v>1</v>
      </c>
      <c r="L74" s="306"/>
      <c r="M74" s="2" t="s">
        <v>2</v>
      </c>
      <c r="N74" s="51" t="str">
        <f t="shared" si="19"/>
        <v>Nagy Krisztina</v>
      </c>
    </row>
    <row r="75" spans="1:14" ht="13.5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1</v>
      </c>
      <c r="F75" s="333"/>
      <c r="G75" s="2" t="s">
        <v>3</v>
      </c>
      <c r="H75" s="48" t="str">
        <f t="shared" si="18"/>
        <v>Tóth Illés</v>
      </c>
      <c r="I75" s="11">
        <v>0</v>
      </c>
      <c r="J75" s="12"/>
      <c r="K75" s="13">
        <v>1</v>
      </c>
      <c r="L75" s="306"/>
      <c r="M75" s="2" t="s">
        <v>3</v>
      </c>
      <c r="N75" s="51" t="str">
        <f t="shared" si="19"/>
        <v>Gerle Zsanett</v>
      </c>
    </row>
    <row r="76" spans="1:14" ht="13.5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1</v>
      </c>
      <c r="F76" s="333"/>
      <c r="G76" s="2" t="s">
        <v>4</v>
      </c>
      <c r="H76" s="48" t="str">
        <f t="shared" si="18"/>
        <v>Gunyecz Kristóf</v>
      </c>
      <c r="I76" s="11">
        <v>0</v>
      </c>
      <c r="J76" s="12"/>
      <c r="K76" s="13">
        <v>1</v>
      </c>
      <c r="L76" s="306"/>
      <c r="M76" s="2" t="s">
        <v>4</v>
      </c>
      <c r="N76" s="51" t="str">
        <f t="shared" si="19"/>
        <v>Koncz Réka</v>
      </c>
    </row>
    <row r="77" spans="1:14" ht="13.5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0</v>
      </c>
      <c r="F77" s="333"/>
      <c r="G77" s="2" t="s">
        <v>5</v>
      </c>
      <c r="H77" s="48" t="str">
        <f t="shared" si="18"/>
        <v>Halastyák István</v>
      </c>
      <c r="I77" s="11">
        <v>1</v>
      </c>
      <c r="J77" s="12"/>
      <c r="K77" s="13">
        <v>0</v>
      </c>
      <c r="L77" s="306"/>
      <c r="M77" s="2" t="s">
        <v>5</v>
      </c>
      <c r="N77" s="51" t="str">
        <f t="shared" si="19"/>
        <v>Nagy Bettina</v>
      </c>
    </row>
    <row r="78" spans="1:14" ht="13.5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14-5</v>
      </c>
      <c r="I78" s="11"/>
      <c r="J78" s="12"/>
      <c r="K78" s="13"/>
      <c r="L78" s="306"/>
      <c r="M78" s="2" t="s">
        <v>6</v>
      </c>
      <c r="N78" s="51" t="str">
        <f t="shared" si="19"/>
        <v>7-5</v>
      </c>
    </row>
    <row r="79" spans="1:14" ht="13.5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14-6</v>
      </c>
      <c r="I79" s="18"/>
      <c r="J79" s="15"/>
      <c r="K79" s="5"/>
      <c r="L79" s="307"/>
      <c r="M79" s="3" t="s">
        <v>7</v>
      </c>
      <c r="N79" s="51" t="str">
        <f t="shared" si="19"/>
        <v>7-6</v>
      </c>
    </row>
    <row r="80" spans="1:14" ht="19.5" thickBot="1" x14ac:dyDescent="0.35">
      <c r="C80" s="43"/>
      <c r="D80" s="60">
        <f t="shared" si="20"/>
        <v>3</v>
      </c>
      <c r="H80" s="50"/>
      <c r="I80" s="17">
        <f>SUM(I74:I79)</f>
        <v>1</v>
      </c>
      <c r="J80" s="16"/>
      <c r="K80" s="19">
        <f>SUM(K74:K79)</f>
        <v>3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8" t="s">
        <v>8</v>
      </c>
      <c r="J82" s="329"/>
      <c r="K82" s="330"/>
      <c r="N82" s="50"/>
    </row>
    <row r="83" spans="1:14" ht="16.5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3cs.Arany III.</v>
      </c>
      <c r="I83" s="335" t="str">
        <f>$I$1</f>
        <v>7. forduló</v>
      </c>
      <c r="J83" s="336"/>
      <c r="K83" s="337"/>
      <c r="L83" s="308" t="s">
        <v>0</v>
      </c>
      <c r="M83" s="309"/>
      <c r="N83" s="117" t="str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2cs.Vaja</v>
      </c>
    </row>
    <row r="84" spans="1:14" ht="13.5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3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2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0.5</v>
      </c>
      <c r="F85" s="333"/>
      <c r="G85" s="2" t="s">
        <v>2</v>
      </c>
      <c r="H85" s="48" t="str">
        <f t="shared" si="21"/>
        <v>Illés Eduárd</v>
      </c>
      <c r="I85" s="8">
        <v>0</v>
      </c>
      <c r="J85" s="9"/>
      <c r="K85" s="10">
        <v>1</v>
      </c>
      <c r="L85" s="306"/>
      <c r="M85" s="2" t="s">
        <v>2</v>
      </c>
      <c r="N85" s="51" t="str">
        <f t="shared" si="22"/>
        <v>Makkai Balázs</v>
      </c>
    </row>
    <row r="86" spans="1:14" ht="13.5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33"/>
      <c r="G86" s="2" t="s">
        <v>3</v>
      </c>
      <c r="H86" s="48" t="str">
        <f t="shared" si="21"/>
        <v>Benicsák Patrícia</v>
      </c>
      <c r="I86" s="11">
        <v>0</v>
      </c>
      <c r="J86" s="12"/>
      <c r="K86" s="13"/>
      <c r="L86" s="306"/>
      <c r="M86" s="2" t="s">
        <v>3</v>
      </c>
      <c r="N86" s="51" t="str">
        <f t="shared" si="22"/>
        <v>Lőrincz Kevin</v>
      </c>
    </row>
    <row r="87" spans="1:14" ht="13.5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1</v>
      </c>
      <c r="F87" s="333"/>
      <c r="G87" s="2" t="s">
        <v>4</v>
      </c>
      <c r="H87" s="48" t="str">
        <f t="shared" si="21"/>
        <v>Csonka Fanni</v>
      </c>
      <c r="I87" s="11">
        <v>0</v>
      </c>
      <c r="J87" s="12"/>
      <c r="K87" s="13">
        <v>1</v>
      </c>
      <c r="L87" s="306"/>
      <c r="M87" s="2" t="s">
        <v>4</v>
      </c>
      <c r="N87" s="51" t="str">
        <f t="shared" si="22"/>
        <v>Gábor Zoltán</v>
      </c>
    </row>
    <row r="88" spans="1:14" ht="13.5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1</v>
      </c>
      <c r="F88" s="333"/>
      <c r="G88" s="2" t="s">
        <v>5</v>
      </c>
      <c r="H88" s="48" t="str">
        <f t="shared" si="21"/>
        <v>Szűcs Dóra</v>
      </c>
      <c r="I88" s="11">
        <v>0</v>
      </c>
      <c r="J88" s="12"/>
      <c r="K88" s="13"/>
      <c r="L88" s="306"/>
      <c r="M88" s="2" t="s">
        <v>5</v>
      </c>
      <c r="N88" s="51" t="str">
        <f t="shared" si="22"/>
        <v>Tirpák Márk</v>
      </c>
    </row>
    <row r="89" spans="1:14" ht="13.5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0</v>
      </c>
      <c r="F89" s="333"/>
      <c r="G89" s="2" t="s">
        <v>6</v>
      </c>
      <c r="H89" s="48" t="str">
        <f t="shared" si="21"/>
        <v>3-5</v>
      </c>
      <c r="I89" s="11"/>
      <c r="J89" s="12"/>
      <c r="K89" s="13">
        <v>1</v>
      </c>
      <c r="L89" s="306"/>
      <c r="M89" s="2" t="s">
        <v>6</v>
      </c>
      <c r="N89" s="51" t="str">
        <f t="shared" si="22"/>
        <v>Szabó Édua</v>
      </c>
    </row>
    <row r="90" spans="1:14" ht="13.5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0</v>
      </c>
      <c r="F90" s="334"/>
      <c r="G90" s="3" t="s">
        <v>7</v>
      </c>
      <c r="H90" s="48" t="str">
        <f t="shared" si="21"/>
        <v>3-6</v>
      </c>
      <c r="I90" s="18"/>
      <c r="J90" s="15"/>
      <c r="K90" s="5">
        <v>1</v>
      </c>
      <c r="L90" s="307"/>
      <c r="M90" s="3" t="s">
        <v>7</v>
      </c>
      <c r="N90" s="51" t="str">
        <f t="shared" si="22"/>
        <v>Tóth Tamás</v>
      </c>
    </row>
    <row r="91" spans="1:14" ht="19.5" thickBot="1" x14ac:dyDescent="0.35">
      <c r="D91" s="60">
        <f t="shared" si="23"/>
        <v>2.5</v>
      </c>
      <c r="H91" s="50"/>
      <c r="I91" s="17">
        <f>SUM(I85:I90)</f>
        <v>0</v>
      </c>
      <c r="J91" s="16"/>
      <c r="K91" s="19">
        <f>SUM(K85:K90)</f>
        <v>4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8" t="s">
        <v>8</v>
      </c>
      <c r="J93" s="329"/>
      <c r="K93" s="330"/>
      <c r="N93" s="50"/>
    </row>
    <row r="94" spans="1:14" ht="16.5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7. forduló</v>
      </c>
      <c r="J94" s="336"/>
      <c r="K94" s="337"/>
      <c r="L94" s="308" t="s">
        <v>0</v>
      </c>
      <c r="M94" s="30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0.5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0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1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0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thickBot="1" x14ac:dyDescent="0.35">
      <c r="D102" s="60">
        <f t="shared" si="26"/>
        <v>1.5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8" t="s">
        <v>8</v>
      </c>
      <c r="J104" s="329"/>
      <c r="K104" s="330"/>
      <c r="N104" s="50"/>
    </row>
    <row r="105" spans="1:14" ht="16.5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7. forduló</v>
      </c>
      <c r="J105" s="336"/>
      <c r="K105" s="337"/>
      <c r="L105" s="308" t="s">
        <v>0</v>
      </c>
      <c r="M105" s="30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0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0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1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1</v>
      </c>
    </row>
    <row r="120" spans="1:11" ht="13.5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0</v>
      </c>
    </row>
    <row r="121" spans="1:11" ht="13.5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0</v>
      </c>
    </row>
    <row r="122" spans="1:11" ht="13.5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thickBot="1" x14ac:dyDescent="0.35">
      <c r="C124" s="52"/>
      <c r="D124" s="60">
        <f t="shared" si="31"/>
        <v>1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0.5</v>
      </c>
    </row>
    <row r="130" spans="1:4" ht="13.5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1</v>
      </c>
    </row>
    <row r="131" spans="1:4" ht="13.5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0</v>
      </c>
    </row>
    <row r="132" spans="1:4" ht="13.5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0</v>
      </c>
    </row>
    <row r="133" spans="1:4" ht="13.5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1</v>
      </c>
    </row>
    <row r="134" spans="1:4" ht="13.5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thickBot="1" x14ac:dyDescent="0.35">
      <c r="C135" s="52"/>
      <c r="D135" s="60">
        <f t="shared" si="32"/>
        <v>2.5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customHeight="1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1</v>
      </c>
    </row>
    <row r="141" spans="1:4" ht="13.5" customHeight="1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1</v>
      </c>
    </row>
    <row r="142" spans="1:4" ht="13.5" customHeight="1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1</v>
      </c>
    </row>
    <row r="143" spans="1:4" ht="13.5" customHeight="1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1</v>
      </c>
    </row>
    <row r="144" spans="1:4" ht="13.5" customHeight="1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customHeight="1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4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customHeight="1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0</v>
      </c>
    </row>
    <row r="154" spans="1:4" ht="13.5" customHeight="1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1</v>
      </c>
    </row>
    <row r="155" spans="1:4" ht="13.5" customHeight="1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customHeight="1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>
        <f t="shared" si="34"/>
        <v>1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customHeight="1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0</v>
      </c>
    </row>
    <row r="165" spans="1:4" ht="13.5" customHeight="1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0</v>
      </c>
    </row>
    <row r="166" spans="1:4" ht="13.5" customHeight="1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customHeight="1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customHeight="1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0</v>
      </c>
    </row>
    <row r="176" spans="1:4" ht="13.5" customHeight="1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0</v>
      </c>
    </row>
    <row r="177" spans="1:4" ht="13.5" customHeight="1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customHeight="1" thickBot="1" x14ac:dyDescent="0.25">
      <c r="A178" s="307"/>
      <c r="B178" s="34" t="s">
        <v>7</v>
      </c>
      <c r="C178" s="38" t="str">
        <f>'Input adatok'!C175</f>
        <v>16-6</v>
      </c>
      <c r="D178" s="58">
        <f t="shared" si="36"/>
        <v>0</v>
      </c>
    </row>
    <row r="179" spans="1:4" ht="15.75" x14ac:dyDescent="0.25">
      <c r="C179" s="52"/>
      <c r="D179" s="63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customHeight="1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customHeight="1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customHeight="1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customHeight="1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U223"/>
  <sheetViews>
    <sheetView topLeftCell="F1" zoomScaleNormal="100" workbookViewId="0">
      <selection activeCell="K21" sqref="K2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40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>
      <c r="H4" s="264" t="s">
        <v>201</v>
      </c>
      <c r="N4" s="265" t="s">
        <v>202</v>
      </c>
    </row>
    <row r="5" spans="1:21" ht="13.5" customHeight="1" thickBot="1" x14ac:dyDescent="0.25">
      <c r="I5" s="328" t="s">
        <v>8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adatok'!$C$3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8cs.SISE I.</v>
      </c>
      <c r="I6" s="335" t="str">
        <f>$I$1</f>
        <v>8. forduló</v>
      </c>
      <c r="J6" s="336"/>
      <c r="K6" s="337"/>
      <c r="L6" s="308" t="s">
        <v>0</v>
      </c>
      <c r="M6" s="30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2cs.Vaja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8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2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33"/>
      <c r="G8" s="2" t="s">
        <v>2</v>
      </c>
      <c r="H8" s="48" t="str">
        <f t="shared" si="0"/>
        <v>Rubóczki Tibor</v>
      </c>
      <c r="I8" s="8"/>
      <c r="J8" s="9"/>
      <c r="K8" s="10">
        <v>0</v>
      </c>
      <c r="L8" s="306"/>
      <c r="M8" s="2" t="s">
        <v>2</v>
      </c>
      <c r="N8" s="51" t="str">
        <f t="shared" si="1"/>
        <v>Makkai Balázs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1</v>
      </c>
      <c r="F9" s="333"/>
      <c r="G9" s="2" t="s">
        <v>3</v>
      </c>
      <c r="H9" s="48" t="str">
        <f t="shared" si="0"/>
        <v>Gunyecz Zoltán</v>
      </c>
      <c r="I9" s="11">
        <v>1</v>
      </c>
      <c r="J9" s="12"/>
      <c r="K9" s="13"/>
      <c r="L9" s="306"/>
      <c r="M9" s="2" t="s">
        <v>3</v>
      </c>
      <c r="N9" s="51" t="str">
        <f t="shared" si="1"/>
        <v>Lőrincz Kevin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1</v>
      </c>
      <c r="F10" s="333"/>
      <c r="G10" s="2" t="s">
        <v>4</v>
      </c>
      <c r="H10" s="48" t="str">
        <f t="shared" si="0"/>
        <v>Gergely Ákos</v>
      </c>
      <c r="I10" s="11">
        <v>1</v>
      </c>
      <c r="J10" s="12"/>
      <c r="K10" s="13">
        <v>0</v>
      </c>
      <c r="L10" s="306"/>
      <c r="M10" s="2" t="s">
        <v>4</v>
      </c>
      <c r="N10" s="51" t="str">
        <f t="shared" si="1"/>
        <v>Gábor Zoltán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1</v>
      </c>
      <c r="F11" s="333"/>
      <c r="G11" s="2" t="s">
        <v>5</v>
      </c>
      <c r="H11" s="48" t="str">
        <f t="shared" si="0"/>
        <v>Diczkó Zsombor</v>
      </c>
      <c r="I11" s="11">
        <v>0.5</v>
      </c>
      <c r="J11" s="12"/>
      <c r="K11" s="13"/>
      <c r="L11" s="306"/>
      <c r="M11" s="2" t="s">
        <v>5</v>
      </c>
      <c r="N11" s="51" t="str">
        <f t="shared" si="1"/>
        <v>Tirpák Márk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8">
        <f t="shared" si="2"/>
        <v>0</v>
      </c>
      <c r="F12" s="333"/>
      <c r="G12" s="2" t="s">
        <v>6</v>
      </c>
      <c r="H12" s="48" t="str">
        <f t="shared" si="0"/>
        <v>Zilahi Tamás</v>
      </c>
      <c r="I12" s="11"/>
      <c r="J12" s="12"/>
      <c r="K12" s="13">
        <v>0</v>
      </c>
      <c r="L12" s="306"/>
      <c r="M12" s="2" t="s">
        <v>6</v>
      </c>
      <c r="N12" s="51" t="str">
        <f t="shared" si="1"/>
        <v>Szabó Édua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7"/>
      <c r="B13" s="34" t="s">
        <v>7</v>
      </c>
      <c r="C13" s="55" t="str">
        <f>'Input adatok'!C10</f>
        <v>1-6</v>
      </c>
      <c r="D13" s="59">
        <f t="shared" si="2"/>
        <v>0</v>
      </c>
      <c r="F13" s="334"/>
      <c r="G13" s="3" t="s">
        <v>7</v>
      </c>
      <c r="H13" s="48" t="str">
        <f t="shared" si="0"/>
        <v>Darai Tihamér</v>
      </c>
      <c r="I13" s="14">
        <v>1</v>
      </c>
      <c r="J13" s="15"/>
      <c r="K13" s="5">
        <v>0.5</v>
      </c>
      <c r="L13" s="307"/>
      <c r="M13" s="3" t="s">
        <v>7</v>
      </c>
      <c r="N13" s="51" t="str">
        <f t="shared" si="1"/>
        <v>Tóth Tamás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3.5</v>
      </c>
      <c r="F14" s="6"/>
      <c r="G14" s="7"/>
      <c r="H14" s="49"/>
      <c r="I14" s="17">
        <f>SUM(I8:I13)</f>
        <v>3.5</v>
      </c>
      <c r="J14" s="16"/>
      <c r="K14" s="17">
        <f>SUM(K8:K13)</f>
        <v>0.5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8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12cs.SISE II.</v>
      </c>
      <c r="I17" s="335" t="str">
        <f>$I$1</f>
        <v>8. forduló</v>
      </c>
      <c r="J17" s="336"/>
      <c r="K17" s="337"/>
      <c r="L17" s="308" t="s">
        <v>0</v>
      </c>
      <c r="M17" s="30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6cs.Piremon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12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6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33"/>
      <c r="G19" s="2" t="s">
        <v>2</v>
      </c>
      <c r="H19" s="48" t="str">
        <f t="shared" si="3"/>
        <v>Papp László</v>
      </c>
      <c r="I19" s="8">
        <v>0.5</v>
      </c>
      <c r="J19" s="9"/>
      <c r="K19" s="10">
        <v>0.5</v>
      </c>
      <c r="L19" s="306"/>
      <c r="M19" s="2" t="s">
        <v>2</v>
      </c>
      <c r="N19" s="51" t="str">
        <f t="shared" si="4"/>
        <v>Barnóth Róbert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Ugyan Dániel</v>
      </c>
      <c r="I20" s="11">
        <v>0.5</v>
      </c>
      <c r="J20" s="12"/>
      <c r="K20" s="13">
        <v>0.5</v>
      </c>
      <c r="L20" s="306"/>
      <c r="M20" s="2" t="s">
        <v>3</v>
      </c>
      <c r="N20" s="51" t="str">
        <f t="shared" si="4"/>
        <v>Tordai Ákos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0</v>
      </c>
      <c r="F21" s="333"/>
      <c r="G21" s="2" t="s">
        <v>4</v>
      </c>
      <c r="H21" s="48" t="str">
        <f t="shared" si="3"/>
        <v>Szuhánszki Gergely</v>
      </c>
      <c r="I21" s="11">
        <v>0</v>
      </c>
      <c r="J21" s="12"/>
      <c r="K21" s="13">
        <v>1</v>
      </c>
      <c r="L21" s="306"/>
      <c r="M21" s="2" t="s">
        <v>4</v>
      </c>
      <c r="N21" s="51" t="str">
        <f t="shared" si="4"/>
        <v>Rádai Zoltán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Vitkos Bence</v>
      </c>
      <c r="I22" s="11">
        <v>0</v>
      </c>
      <c r="J22" s="12"/>
      <c r="K22" s="13">
        <v>1</v>
      </c>
      <c r="L22" s="306"/>
      <c r="M22" s="2" t="s">
        <v>5</v>
      </c>
      <c r="N22" s="51" t="str">
        <f t="shared" si="4"/>
        <v>Tumó Bence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0</v>
      </c>
      <c r="F23" s="333"/>
      <c r="G23" s="2" t="s">
        <v>6</v>
      </c>
      <c r="H23" s="48" t="str">
        <f t="shared" si="3"/>
        <v>Várnagy Csaba</v>
      </c>
      <c r="I23" s="11"/>
      <c r="J23" s="12"/>
      <c r="K23" s="13"/>
      <c r="L23" s="306"/>
      <c r="M23" s="2" t="s">
        <v>6</v>
      </c>
      <c r="N23" s="51" t="str">
        <f t="shared" si="4"/>
        <v>6-5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0.5</v>
      </c>
      <c r="F24" s="334"/>
      <c r="G24" s="3" t="s">
        <v>7</v>
      </c>
      <c r="H24" s="48" t="str">
        <f t="shared" si="3"/>
        <v>12-6</v>
      </c>
      <c r="I24" s="18"/>
      <c r="J24" s="15"/>
      <c r="K24" s="5"/>
      <c r="L24" s="307"/>
      <c r="M24" s="3" t="s">
        <v>7</v>
      </c>
      <c r="N24" s="51" t="str">
        <f t="shared" si="4"/>
        <v>6-6</v>
      </c>
    </row>
    <row r="25" spans="1:14" ht="16.5" customHeight="1" thickBot="1" x14ac:dyDescent="0.3">
      <c r="C25" s="43"/>
      <c r="D25" s="62">
        <f t="shared" si="5"/>
        <v>0.5</v>
      </c>
      <c r="H25" s="50"/>
      <c r="I25" s="17">
        <f>SUM(I19:I24)</f>
        <v>1</v>
      </c>
      <c r="J25" s="16"/>
      <c r="K25" s="19">
        <f>SUM(K19:K24)</f>
        <v>3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8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9cs.Nyírbátor</v>
      </c>
      <c r="I28" s="335" t="str">
        <f>$I$1</f>
        <v>8. forduló</v>
      </c>
      <c r="J28" s="336"/>
      <c r="K28" s="337"/>
      <c r="L28" s="308" t="s">
        <v>0</v>
      </c>
      <c r="M28" s="30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11cs.Vaja I.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9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11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Orosz Ferenc</v>
      </c>
      <c r="I30" s="8">
        <v>0</v>
      </c>
      <c r="J30" s="9"/>
      <c r="K30" s="10">
        <v>0</v>
      </c>
      <c r="L30" s="306"/>
      <c r="M30" s="2" t="s">
        <v>2</v>
      </c>
      <c r="N30" s="51" t="str">
        <f t="shared" si="7"/>
        <v>Rozinyák Attila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3"/>
      <c r="G31" s="2" t="s">
        <v>3</v>
      </c>
      <c r="H31" s="48" t="str">
        <f t="shared" si="6"/>
        <v>Hetei Ferenc</v>
      </c>
      <c r="I31" s="11"/>
      <c r="J31" s="12"/>
      <c r="K31" s="13">
        <v>1</v>
      </c>
      <c r="L31" s="306"/>
      <c r="M31" s="2" t="s">
        <v>3</v>
      </c>
      <c r="N31" s="51" t="str">
        <f t="shared" si="7"/>
        <v>Sólyom István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Kónya István</v>
      </c>
      <c r="I32" s="11">
        <v>1</v>
      </c>
      <c r="J32" s="12"/>
      <c r="K32" s="13">
        <v>0</v>
      </c>
      <c r="L32" s="306"/>
      <c r="M32" s="2" t="s">
        <v>4</v>
      </c>
      <c r="N32" s="51" t="str">
        <f t="shared" si="7"/>
        <v>Sipos Árpád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0</v>
      </c>
      <c r="F33" s="333"/>
      <c r="G33" s="2" t="s">
        <v>5</v>
      </c>
      <c r="H33" s="48" t="str">
        <f t="shared" si="6"/>
        <v>Varga István</v>
      </c>
      <c r="I33" s="11">
        <v>1</v>
      </c>
      <c r="J33" s="12"/>
      <c r="K33" s="13">
        <v>0</v>
      </c>
      <c r="L33" s="306"/>
      <c r="M33" s="2" t="s">
        <v>5</v>
      </c>
      <c r="N33" s="51" t="str">
        <f t="shared" si="7"/>
        <v>Deme Sándor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Baracsi Sándor</v>
      </c>
      <c r="I34" s="11">
        <v>1</v>
      </c>
      <c r="J34" s="12"/>
      <c r="K34" s="13"/>
      <c r="L34" s="306"/>
      <c r="M34" s="2" t="s">
        <v>6</v>
      </c>
      <c r="N34" s="51" t="str">
        <f t="shared" si="7"/>
        <v>11-5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9-6</v>
      </c>
      <c r="I35" s="18"/>
      <c r="J35" s="15"/>
      <c r="K35" s="5"/>
      <c r="L35" s="307"/>
      <c r="M35" s="3" t="s">
        <v>7</v>
      </c>
      <c r="N35" s="51" t="str">
        <f t="shared" si="7"/>
        <v>11-6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3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8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7cs.Arany II "Piremon nők"</v>
      </c>
      <c r="I39" s="335" t="str">
        <f>$I$1</f>
        <v>8. forduló</v>
      </c>
      <c r="J39" s="336"/>
      <c r="K39" s="337"/>
      <c r="L39" s="308" t="s">
        <v>0</v>
      </c>
      <c r="M39" s="30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5cs.Arany I.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7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5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0.5</v>
      </c>
      <c r="F41" s="333"/>
      <c r="G41" s="2" t="s">
        <v>2</v>
      </c>
      <c r="H41" s="48" t="str">
        <f t="shared" si="9"/>
        <v>Nagy Krisztina</v>
      </c>
      <c r="I41" s="8">
        <v>0.5</v>
      </c>
      <c r="J41" s="9"/>
      <c r="K41" s="10">
        <v>0.5</v>
      </c>
      <c r="L41" s="306"/>
      <c r="M41" s="2" t="s">
        <v>2</v>
      </c>
      <c r="N41" s="51" t="str">
        <f t="shared" si="10"/>
        <v>Gócza Ádám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3"/>
      <c r="G42" s="2" t="s">
        <v>3</v>
      </c>
      <c r="H42" s="48" t="str">
        <f t="shared" si="9"/>
        <v>Gerle Zsanett</v>
      </c>
      <c r="I42" s="11">
        <v>0</v>
      </c>
      <c r="J42" s="12"/>
      <c r="K42" s="13"/>
      <c r="L42" s="306"/>
      <c r="M42" s="2" t="s">
        <v>3</v>
      </c>
      <c r="N42" s="51" t="str">
        <f t="shared" si="10"/>
        <v>Palkovics Balázs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0</v>
      </c>
      <c r="F43" s="333"/>
      <c r="G43" s="2" t="s">
        <v>4</v>
      </c>
      <c r="H43" s="48" t="str">
        <f t="shared" si="9"/>
        <v>Koncz Réka</v>
      </c>
      <c r="I43" s="11">
        <v>0.5</v>
      </c>
      <c r="J43" s="12"/>
      <c r="K43" s="13">
        <v>1</v>
      </c>
      <c r="L43" s="306"/>
      <c r="M43" s="2" t="s">
        <v>4</v>
      </c>
      <c r="N43" s="51" t="str">
        <f t="shared" si="10"/>
        <v>Lovász Gergő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0</v>
      </c>
      <c r="F44" s="333"/>
      <c r="G44" s="2" t="s">
        <v>5</v>
      </c>
      <c r="H44" s="48" t="str">
        <f t="shared" si="9"/>
        <v>Nagy Bettina</v>
      </c>
      <c r="I44" s="11">
        <v>0</v>
      </c>
      <c r="J44" s="12"/>
      <c r="K44" s="13">
        <v>0.5</v>
      </c>
      <c r="L44" s="306"/>
      <c r="M44" s="2" t="s">
        <v>5</v>
      </c>
      <c r="N44" s="51" t="str">
        <f t="shared" si="10"/>
        <v>Tóth Tibor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7-5</v>
      </c>
      <c r="I45" s="11"/>
      <c r="J45" s="12"/>
      <c r="K45" s="13">
        <v>1</v>
      </c>
      <c r="L45" s="306"/>
      <c r="M45" s="2" t="s">
        <v>6</v>
      </c>
      <c r="N45" s="51" t="str">
        <f t="shared" si="10"/>
        <v>Dankó Máté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7-6</v>
      </c>
      <c r="I46" s="18"/>
      <c r="J46" s="15"/>
      <c r="K46" s="5"/>
      <c r="L46" s="307"/>
      <c r="M46" s="3" t="s">
        <v>7</v>
      </c>
      <c r="N46" s="51" t="str">
        <f t="shared" si="10"/>
        <v>5-6</v>
      </c>
    </row>
    <row r="47" spans="1:14" ht="16.5" thickBot="1" x14ac:dyDescent="0.3">
      <c r="C47" s="43"/>
      <c r="D47" s="62">
        <f t="shared" si="11"/>
        <v>0.5</v>
      </c>
      <c r="H47" s="50"/>
      <c r="I47" s="17">
        <f>SUM(I41:I46)</f>
        <v>1</v>
      </c>
      <c r="J47" s="16"/>
      <c r="K47" s="19">
        <f>SUM(K41:K46)</f>
        <v>3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8" t="s">
        <v>8</v>
      </c>
      <c r="J49" s="329"/>
      <c r="K49" s="330"/>
      <c r="N49" s="50"/>
    </row>
    <row r="50" spans="1:14" ht="16.5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4cs.Demecser</v>
      </c>
      <c r="I50" s="335" t="str">
        <f>$I$1</f>
        <v>8. forduló</v>
      </c>
      <c r="J50" s="336"/>
      <c r="K50" s="337"/>
      <c r="L50" s="308" t="s">
        <v>0</v>
      </c>
      <c r="M50" s="309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1cs.Széchenyi I.</v>
      </c>
    </row>
    <row r="51" spans="1:14" ht="13.5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4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1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33"/>
      <c r="G52" s="2" t="s">
        <v>2</v>
      </c>
      <c r="H52" s="48" t="str">
        <f t="shared" si="12"/>
        <v>Haraszti Sándor</v>
      </c>
      <c r="I52" s="8">
        <v>0.5</v>
      </c>
      <c r="J52" s="9"/>
      <c r="K52" s="10">
        <v>0.5</v>
      </c>
      <c r="L52" s="306"/>
      <c r="M52" s="2" t="s">
        <v>2</v>
      </c>
      <c r="N52" s="51" t="str">
        <f t="shared" si="13"/>
        <v>Fésüs Gábor</v>
      </c>
    </row>
    <row r="53" spans="1:14" ht="13.5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3"/>
      <c r="G53" s="2" t="s">
        <v>3</v>
      </c>
      <c r="H53" s="48" t="str">
        <f t="shared" si="12"/>
        <v>Balogh Dániel</v>
      </c>
      <c r="I53" s="11">
        <v>0</v>
      </c>
      <c r="J53" s="12"/>
      <c r="K53" s="13">
        <v>1</v>
      </c>
      <c r="L53" s="306"/>
      <c r="M53" s="2" t="s">
        <v>3</v>
      </c>
      <c r="N53" s="51" t="str">
        <f t="shared" si="13"/>
        <v>Barnóth Anita</v>
      </c>
    </row>
    <row r="54" spans="1:14" ht="12.75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1</v>
      </c>
      <c r="F54" s="333"/>
      <c r="G54" s="2" t="s">
        <v>4</v>
      </c>
      <c r="H54" s="48" t="str">
        <f t="shared" si="12"/>
        <v>Weber Tamás</v>
      </c>
      <c r="I54" s="11">
        <v>0</v>
      </c>
      <c r="J54" s="12"/>
      <c r="K54" s="13">
        <v>1</v>
      </c>
      <c r="L54" s="306"/>
      <c r="M54" s="2" t="s">
        <v>4</v>
      </c>
      <c r="N54" s="51" t="str">
        <f t="shared" si="13"/>
        <v>Csicsák Angéla</v>
      </c>
    </row>
    <row r="55" spans="1:14" ht="12.75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0.5</v>
      </c>
      <c r="F55" s="333"/>
      <c r="G55" s="2" t="s">
        <v>5</v>
      </c>
      <c r="H55" s="48" t="str">
        <f t="shared" si="12"/>
        <v>Barati Dávid</v>
      </c>
      <c r="I55" s="11">
        <v>0</v>
      </c>
      <c r="J55" s="12"/>
      <c r="K55" s="13">
        <v>1</v>
      </c>
      <c r="L55" s="306"/>
      <c r="M55" s="2" t="s">
        <v>5</v>
      </c>
      <c r="N55" s="51" t="str">
        <f t="shared" si="13"/>
        <v>Soltész Hajnalka</v>
      </c>
    </row>
    <row r="56" spans="1:14" ht="12.75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1</v>
      </c>
      <c r="F56" s="333"/>
      <c r="G56" s="2" t="s">
        <v>6</v>
      </c>
      <c r="H56" s="48" t="str">
        <f t="shared" si="12"/>
        <v>4-5</v>
      </c>
      <c r="I56" s="11"/>
      <c r="J56" s="12"/>
      <c r="K56" s="13"/>
      <c r="L56" s="306"/>
      <c r="M56" s="2" t="s">
        <v>6</v>
      </c>
      <c r="N56" s="51" t="str">
        <f t="shared" si="13"/>
        <v>1-5</v>
      </c>
    </row>
    <row r="57" spans="1:14" ht="13.5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4-6</v>
      </c>
      <c r="I57" s="18"/>
      <c r="J57" s="15"/>
      <c r="K57" s="5"/>
      <c r="L57" s="307"/>
      <c r="M57" s="3" t="s">
        <v>7</v>
      </c>
      <c r="N57" s="51" t="str">
        <f t="shared" si="13"/>
        <v>1-6</v>
      </c>
    </row>
    <row r="58" spans="1:14" ht="19.5" thickBot="1" x14ac:dyDescent="0.35">
      <c r="C58" s="43"/>
      <c r="D58" s="60">
        <f t="shared" si="14"/>
        <v>3</v>
      </c>
      <c r="I58" s="17">
        <f>SUM(I52:I57)</f>
        <v>0.5</v>
      </c>
      <c r="J58" s="16"/>
      <c r="K58" s="19">
        <f>SUM(K52:K57)</f>
        <v>3.5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8" t="s">
        <v>8</v>
      </c>
      <c r="J60" s="329"/>
      <c r="K60" s="330"/>
    </row>
    <row r="61" spans="1:14" ht="16.5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13cs.Dávid I.</v>
      </c>
      <c r="I61" s="335" t="str">
        <f>$I$1</f>
        <v>8. forduló</v>
      </c>
      <c r="J61" s="336"/>
      <c r="K61" s="337"/>
      <c r="L61" s="308" t="s">
        <v>0</v>
      </c>
      <c r="M61" s="309"/>
      <c r="N61" s="117" t="str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15cs.Dávid III.</v>
      </c>
    </row>
    <row r="62" spans="1:14" ht="13.5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13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15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33"/>
      <c r="G63" s="2" t="s">
        <v>2</v>
      </c>
      <c r="H63" s="48" t="str">
        <f t="shared" si="15"/>
        <v>Ignácz József</v>
      </c>
      <c r="I63" s="8">
        <v>0</v>
      </c>
      <c r="J63" s="9"/>
      <c r="K63" s="10">
        <v>1</v>
      </c>
      <c r="L63" s="306"/>
      <c r="M63" s="2" t="s">
        <v>2</v>
      </c>
      <c r="N63" s="51" t="str">
        <f t="shared" si="16"/>
        <v>Pethő Dávid</v>
      </c>
    </row>
    <row r="64" spans="1:14" ht="13.5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0.5</v>
      </c>
      <c r="F64" s="333"/>
      <c r="G64" s="2" t="s">
        <v>3</v>
      </c>
      <c r="H64" s="48" t="str">
        <f t="shared" si="15"/>
        <v>Morvai Dávid</v>
      </c>
      <c r="I64" s="11">
        <v>0</v>
      </c>
      <c r="J64" s="12"/>
      <c r="K64" s="13">
        <v>1</v>
      </c>
      <c r="L64" s="306"/>
      <c r="M64" s="2" t="s">
        <v>3</v>
      </c>
      <c r="N64" s="51" t="str">
        <f t="shared" si="16"/>
        <v>Morvai Renáta</v>
      </c>
    </row>
    <row r="65" spans="1:14" ht="12.75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1</v>
      </c>
      <c r="F65" s="333"/>
      <c r="G65" s="2" t="s">
        <v>4</v>
      </c>
      <c r="H65" s="48" t="str">
        <f t="shared" si="15"/>
        <v>Dévald Péter</v>
      </c>
      <c r="I65" s="11">
        <v>0</v>
      </c>
      <c r="J65" s="12"/>
      <c r="K65" s="13">
        <v>1</v>
      </c>
      <c r="L65" s="306"/>
      <c r="M65" s="2" t="s">
        <v>4</v>
      </c>
      <c r="N65" s="51" t="str">
        <f t="shared" si="16"/>
        <v>Nagy Kitti</v>
      </c>
    </row>
    <row r="66" spans="1:14" ht="12.75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1</v>
      </c>
      <c r="F66" s="333"/>
      <c r="G66" s="2" t="s">
        <v>5</v>
      </c>
      <c r="H66" s="48" t="str">
        <f t="shared" si="15"/>
        <v>Kárpáti Dorina</v>
      </c>
      <c r="I66" s="11">
        <v>0</v>
      </c>
      <c r="J66" s="12"/>
      <c r="K66" s="13">
        <v>1</v>
      </c>
      <c r="L66" s="306"/>
      <c r="M66" s="2" t="s">
        <v>5</v>
      </c>
      <c r="N66" s="51" t="str">
        <f t="shared" si="16"/>
        <v>Bíró Gréta</v>
      </c>
    </row>
    <row r="67" spans="1:14" ht="12.75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13-5</v>
      </c>
      <c r="I67" s="11"/>
      <c r="J67" s="12"/>
      <c r="K67" s="13"/>
      <c r="L67" s="306"/>
      <c r="M67" s="2" t="s">
        <v>6</v>
      </c>
      <c r="N67" s="51" t="str">
        <f t="shared" si="16"/>
        <v>15-5</v>
      </c>
    </row>
    <row r="68" spans="1:14" ht="13.5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13-6</v>
      </c>
      <c r="I68" s="14"/>
      <c r="J68" s="15"/>
      <c r="K68" s="5"/>
      <c r="L68" s="307"/>
      <c r="M68" s="3" t="s">
        <v>7</v>
      </c>
      <c r="N68" s="51" t="str">
        <f t="shared" si="16"/>
        <v>15-6</v>
      </c>
    </row>
    <row r="69" spans="1:14" ht="18.75" customHeight="1" thickBot="1" x14ac:dyDescent="0.35">
      <c r="C69" s="43"/>
      <c r="D69" s="60">
        <f t="shared" si="17"/>
        <v>3</v>
      </c>
      <c r="F69" s="6"/>
      <c r="G69" s="7"/>
      <c r="H69" s="49"/>
      <c r="I69" s="17">
        <f>SUM(I63:I68)</f>
        <v>0</v>
      </c>
      <c r="J69" s="16"/>
      <c r="K69" s="17">
        <f>SUM(K63:K68)</f>
        <v>4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8" t="s">
        <v>8</v>
      </c>
      <c r="J71" s="329"/>
      <c r="K71" s="330"/>
      <c r="N71" s="50"/>
    </row>
    <row r="72" spans="1:14" ht="16.5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3cs.Arany III.</v>
      </c>
      <c r="I72" s="335" t="str">
        <f>$I$1</f>
        <v>8. forduló</v>
      </c>
      <c r="J72" s="336"/>
      <c r="K72" s="337"/>
      <c r="L72" s="308" t="s">
        <v>0</v>
      </c>
      <c r="M72" s="309"/>
      <c r="N72" s="117" t="str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10cs.Széchenyi II</v>
      </c>
    </row>
    <row r="73" spans="1:14" ht="13.5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3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10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0.5</v>
      </c>
      <c r="F74" s="333"/>
      <c r="G74" s="2" t="s">
        <v>2</v>
      </c>
      <c r="H74" s="48" t="str">
        <f t="shared" si="18"/>
        <v>Illés Eduárd</v>
      </c>
      <c r="I74" s="8">
        <v>0</v>
      </c>
      <c r="J74" s="9"/>
      <c r="K74" s="10">
        <v>1</v>
      </c>
      <c r="L74" s="306"/>
      <c r="M74" s="2" t="s">
        <v>2</v>
      </c>
      <c r="N74" s="51" t="str">
        <f t="shared" si="19"/>
        <v>Soltész Violetta</v>
      </c>
    </row>
    <row r="75" spans="1:14" ht="13.5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3"/>
      <c r="G75" s="2" t="s">
        <v>3</v>
      </c>
      <c r="H75" s="48" t="str">
        <f t="shared" si="18"/>
        <v>Benicsák Patrícia</v>
      </c>
      <c r="I75" s="11">
        <v>0</v>
      </c>
      <c r="J75" s="12"/>
      <c r="K75" s="13">
        <v>1</v>
      </c>
      <c r="L75" s="306"/>
      <c r="M75" s="2" t="s">
        <v>3</v>
      </c>
      <c r="N75" s="51" t="str">
        <f t="shared" si="19"/>
        <v>Deme Sándor</v>
      </c>
    </row>
    <row r="76" spans="1:14" ht="13.5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0.5</v>
      </c>
      <c r="F76" s="333"/>
      <c r="G76" s="2" t="s">
        <v>4</v>
      </c>
      <c r="H76" s="48" t="str">
        <f t="shared" si="18"/>
        <v>Csonka Fanni</v>
      </c>
      <c r="I76" s="11">
        <v>0</v>
      </c>
      <c r="J76" s="12"/>
      <c r="K76" s="13">
        <v>1</v>
      </c>
      <c r="L76" s="306"/>
      <c r="M76" s="2" t="s">
        <v>4</v>
      </c>
      <c r="N76" s="51" t="str">
        <f t="shared" si="19"/>
        <v>Deme Bánk</v>
      </c>
    </row>
    <row r="77" spans="1:14" ht="13.5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0</v>
      </c>
      <c r="F77" s="333"/>
      <c r="G77" s="2" t="s">
        <v>5</v>
      </c>
      <c r="H77" s="48" t="str">
        <f t="shared" si="18"/>
        <v>Szűcs Dóra</v>
      </c>
      <c r="I77" s="11">
        <v>0</v>
      </c>
      <c r="J77" s="12"/>
      <c r="K77" s="13">
        <v>1</v>
      </c>
      <c r="L77" s="306"/>
      <c r="M77" s="2" t="s">
        <v>5</v>
      </c>
      <c r="N77" s="51" t="str">
        <f t="shared" si="19"/>
        <v>Almási Tamás</v>
      </c>
    </row>
    <row r="78" spans="1:14" ht="13.5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3-5</v>
      </c>
      <c r="I78" s="11"/>
      <c r="J78" s="12"/>
      <c r="K78" s="13"/>
      <c r="L78" s="306"/>
      <c r="M78" s="2" t="s">
        <v>6</v>
      </c>
      <c r="N78" s="51" t="str">
        <f t="shared" si="19"/>
        <v>Ujteleki Bence</v>
      </c>
    </row>
    <row r="79" spans="1:14" ht="13.5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3-6</v>
      </c>
      <c r="I79" s="18"/>
      <c r="J79" s="15"/>
      <c r="K79" s="5"/>
      <c r="L79" s="307"/>
      <c r="M79" s="3" t="s">
        <v>7</v>
      </c>
      <c r="N79" s="51" t="str">
        <f t="shared" si="19"/>
        <v>10-6</v>
      </c>
    </row>
    <row r="80" spans="1:14" ht="19.5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4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8" t="s">
        <v>8</v>
      </c>
      <c r="J82" s="329"/>
      <c r="K82" s="330"/>
      <c r="N82" s="50"/>
    </row>
    <row r="83" spans="1:14" ht="16.5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14cs.Dávid IV.</v>
      </c>
      <c r="I83" s="335" t="str">
        <f>$I$1</f>
        <v>8. forduló</v>
      </c>
      <c r="J83" s="336"/>
      <c r="K83" s="337"/>
      <c r="L83" s="308" t="s">
        <v>0</v>
      </c>
      <c r="M83" s="309"/>
      <c r="N83" s="117" t="str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16cs.Dávid II.</v>
      </c>
    </row>
    <row r="84" spans="1:14" ht="13.5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14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16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33"/>
      <c r="G85" s="2" t="s">
        <v>2</v>
      </c>
      <c r="H85" s="48" t="str">
        <f t="shared" si="21"/>
        <v>Tóth Manfréd</v>
      </c>
      <c r="I85" s="8">
        <v>1</v>
      </c>
      <c r="J85" s="9"/>
      <c r="K85" s="10">
        <v>0</v>
      </c>
      <c r="L85" s="306"/>
      <c r="M85" s="2" t="s">
        <v>2</v>
      </c>
      <c r="N85" s="51" t="str">
        <f t="shared" si="22"/>
        <v>Bulyáki Ádám</v>
      </c>
    </row>
    <row r="86" spans="1:14" ht="13.5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1</v>
      </c>
      <c r="F86" s="333"/>
      <c r="G86" s="2" t="s">
        <v>3</v>
      </c>
      <c r="H86" s="48" t="str">
        <f t="shared" si="21"/>
        <v>Tóth Illés</v>
      </c>
      <c r="I86" s="11">
        <v>1</v>
      </c>
      <c r="J86" s="12"/>
      <c r="K86" s="13">
        <v>0</v>
      </c>
      <c r="L86" s="306"/>
      <c r="M86" s="2" t="s">
        <v>3</v>
      </c>
      <c r="N86" s="51" t="str">
        <f t="shared" si="22"/>
        <v>Székely Dániel</v>
      </c>
    </row>
    <row r="87" spans="1:14" ht="13.5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1</v>
      </c>
      <c r="F87" s="333"/>
      <c r="G87" s="2" t="s">
        <v>4</v>
      </c>
      <c r="H87" s="48" t="str">
        <f t="shared" si="21"/>
        <v>Gunyecz Kristóf</v>
      </c>
      <c r="I87" s="11">
        <v>0</v>
      </c>
      <c r="J87" s="12"/>
      <c r="K87" s="13">
        <v>1</v>
      </c>
      <c r="L87" s="306"/>
      <c r="M87" s="2" t="s">
        <v>4</v>
      </c>
      <c r="N87" s="51" t="str">
        <f t="shared" si="22"/>
        <v>Bulyáki Sámuel</v>
      </c>
    </row>
    <row r="88" spans="1:14" ht="13.5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0.5</v>
      </c>
      <c r="F88" s="333"/>
      <c r="G88" s="2" t="s">
        <v>5</v>
      </c>
      <c r="H88" s="48" t="str">
        <f t="shared" si="21"/>
        <v>Halastyák István</v>
      </c>
      <c r="I88" s="11">
        <v>1</v>
      </c>
      <c r="J88" s="12"/>
      <c r="K88" s="13">
        <v>0</v>
      </c>
      <c r="L88" s="306"/>
      <c r="M88" s="2" t="s">
        <v>5</v>
      </c>
      <c r="N88" s="51" t="str">
        <f t="shared" si="22"/>
        <v>Bulyáki Debóra</v>
      </c>
    </row>
    <row r="89" spans="1:14" ht="13.5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0</v>
      </c>
      <c r="F89" s="333"/>
      <c r="G89" s="2" t="s">
        <v>6</v>
      </c>
      <c r="H89" s="48" t="str">
        <f t="shared" si="21"/>
        <v>14-5</v>
      </c>
      <c r="I89" s="11"/>
      <c r="J89" s="12"/>
      <c r="K89" s="13"/>
      <c r="L89" s="306"/>
      <c r="M89" s="2" t="s">
        <v>6</v>
      </c>
      <c r="N89" s="51" t="str">
        <f t="shared" si="22"/>
        <v>16-5</v>
      </c>
    </row>
    <row r="90" spans="1:14" ht="13.5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1</v>
      </c>
      <c r="F90" s="334"/>
      <c r="G90" s="3" t="s">
        <v>7</v>
      </c>
      <c r="H90" s="48" t="str">
        <f t="shared" si="21"/>
        <v>14-6</v>
      </c>
      <c r="I90" s="18"/>
      <c r="J90" s="15"/>
      <c r="K90" s="5"/>
      <c r="L90" s="307"/>
      <c r="M90" s="3" t="s">
        <v>7</v>
      </c>
      <c r="N90" s="51" t="str">
        <f t="shared" si="22"/>
        <v>16-6</v>
      </c>
    </row>
    <row r="91" spans="1:14" ht="19.5" thickBot="1" x14ac:dyDescent="0.35">
      <c r="D91" s="60">
        <f t="shared" si="23"/>
        <v>3.5</v>
      </c>
      <c r="H91" s="50"/>
      <c r="I91" s="17">
        <f>SUM(I85:I90)</f>
        <v>3</v>
      </c>
      <c r="J91" s="16"/>
      <c r="K91" s="19">
        <f>SUM(K85:K90)</f>
        <v>1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8" t="s">
        <v>8</v>
      </c>
      <c r="J93" s="329"/>
      <c r="K93" s="330"/>
      <c r="N93" s="50"/>
    </row>
    <row r="94" spans="1:14" ht="16.5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8. forduló</v>
      </c>
      <c r="J94" s="336"/>
      <c r="K94" s="337"/>
      <c r="L94" s="308" t="s">
        <v>0</v>
      </c>
      <c r="M94" s="30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1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1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1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thickBot="1" x14ac:dyDescent="0.35">
      <c r="D102" s="60">
        <f t="shared" si="26"/>
        <v>3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8" t="s">
        <v>8</v>
      </c>
      <c r="J104" s="329"/>
      <c r="K104" s="330"/>
      <c r="N104" s="50"/>
    </row>
    <row r="105" spans="1:14" ht="16.5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8. forduló</v>
      </c>
      <c r="J105" s="336"/>
      <c r="K105" s="337"/>
      <c r="L105" s="308" t="s">
        <v>0</v>
      </c>
      <c r="M105" s="30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1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1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1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0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>
        <f t="shared" si="29"/>
        <v>4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1</v>
      </c>
    </row>
    <row r="120" spans="1:11" ht="13.5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0</v>
      </c>
    </row>
    <row r="121" spans="1:11" ht="13.5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0</v>
      </c>
    </row>
    <row r="122" spans="1:11" ht="13.5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thickBot="1" x14ac:dyDescent="0.35">
      <c r="C124" s="52"/>
      <c r="D124" s="60">
        <f t="shared" si="31"/>
        <v>1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0.5</v>
      </c>
    </row>
    <row r="130" spans="1:4" ht="13.5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0.5</v>
      </c>
    </row>
    <row r="131" spans="1:4" ht="13.5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0</v>
      </c>
    </row>
    <row r="132" spans="1:4" ht="13.5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0</v>
      </c>
    </row>
    <row r="133" spans="1:4" ht="13.5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0</v>
      </c>
    </row>
    <row r="134" spans="1:4" ht="13.5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thickBot="1" x14ac:dyDescent="0.35">
      <c r="C135" s="52"/>
      <c r="D135" s="60">
        <f t="shared" si="32"/>
        <v>1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customHeight="1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0</v>
      </c>
    </row>
    <row r="143" spans="1:4" ht="13.5" customHeight="1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0</v>
      </c>
    </row>
    <row r="144" spans="1:4" ht="13.5" customHeight="1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customHeight="1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customHeight="1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1</v>
      </c>
    </row>
    <row r="152" spans="1:4" ht="13.5" customHeight="1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1</v>
      </c>
    </row>
    <row r="153" spans="1:4" ht="13.5" customHeight="1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0</v>
      </c>
    </row>
    <row r="154" spans="1:4" ht="13.5" customHeight="1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1</v>
      </c>
    </row>
    <row r="155" spans="1:4" ht="13.5" customHeight="1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customHeight="1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>
        <f t="shared" si="34"/>
        <v>3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customHeight="1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1</v>
      </c>
    </row>
    <row r="163" spans="1:4" ht="13.5" customHeight="1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1</v>
      </c>
    </row>
    <row r="164" spans="1:4" ht="13.5" customHeight="1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1</v>
      </c>
    </row>
    <row r="165" spans="1:4" ht="13.5" customHeight="1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1</v>
      </c>
    </row>
    <row r="166" spans="1:4" ht="13.5" customHeight="1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customHeight="1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 t="shared" si="35"/>
        <v>4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customHeight="1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1</v>
      </c>
    </row>
    <row r="176" spans="1:4" ht="13.5" customHeight="1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0</v>
      </c>
    </row>
    <row r="177" spans="1:4" ht="13.5" customHeight="1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customHeight="1" thickBot="1" x14ac:dyDescent="0.25">
      <c r="A178" s="307"/>
      <c r="B178" s="34" t="s">
        <v>7</v>
      </c>
      <c r="C178" s="38" t="str">
        <f>'Input adatok'!C175</f>
        <v>16-6</v>
      </c>
      <c r="D178" s="58">
        <f t="shared" si="36"/>
        <v>0</v>
      </c>
    </row>
    <row r="179" spans="1:4" ht="15.75" x14ac:dyDescent="0.25">
      <c r="C179" s="52"/>
      <c r="D179" s="63">
        <f t="shared" si="36"/>
        <v>1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customHeight="1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customHeight="1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customHeight="1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customHeight="1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U223"/>
  <sheetViews>
    <sheetView topLeftCell="F1" zoomScaleNormal="100" workbookViewId="0">
      <selection activeCell="R9" sqref="R9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41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/>
    <row r="5" spans="1:21" ht="13.5" customHeight="1" thickBot="1" x14ac:dyDescent="0.25">
      <c r="I5" s="328" t="s">
        <v>8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adatok'!$C$3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15cs.Dávid III.</v>
      </c>
      <c r="I6" s="335" t="str">
        <f>$I$1</f>
        <v>9. forduló</v>
      </c>
      <c r="J6" s="336"/>
      <c r="K6" s="337"/>
      <c r="L6" s="308" t="s">
        <v>0</v>
      </c>
      <c r="M6" s="30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8cs.SISE I.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15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33"/>
      <c r="G8" s="2" t="s">
        <v>2</v>
      </c>
      <c r="H8" s="48" t="str">
        <f t="shared" si="0"/>
        <v>Pethő Dávid</v>
      </c>
      <c r="I8" s="8">
        <v>0</v>
      </c>
      <c r="J8" s="9"/>
      <c r="K8" s="10">
        <v>1</v>
      </c>
      <c r="L8" s="306"/>
      <c r="M8" s="2" t="s">
        <v>2</v>
      </c>
      <c r="N8" s="51" t="str">
        <f t="shared" si="1"/>
        <v>Rubóczki Tibor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3"/>
      <c r="G9" s="2" t="s">
        <v>3</v>
      </c>
      <c r="H9" s="48" t="str">
        <f t="shared" si="0"/>
        <v>Morvai Renáta</v>
      </c>
      <c r="I9" s="11">
        <v>0</v>
      </c>
      <c r="J9" s="12"/>
      <c r="K9" s="13">
        <v>1</v>
      </c>
      <c r="L9" s="306"/>
      <c r="M9" s="2" t="s">
        <v>3</v>
      </c>
      <c r="N9" s="51" t="str">
        <f t="shared" si="1"/>
        <v>Gunyecz Zoltán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1</v>
      </c>
      <c r="F10" s="333"/>
      <c r="G10" s="2" t="s">
        <v>4</v>
      </c>
      <c r="H10" s="48" t="str">
        <f t="shared" si="0"/>
        <v>Nagy Kitti</v>
      </c>
      <c r="I10" s="11">
        <v>0</v>
      </c>
      <c r="J10" s="12"/>
      <c r="K10" s="13"/>
      <c r="L10" s="306"/>
      <c r="M10" s="2" t="s">
        <v>4</v>
      </c>
      <c r="N10" s="51" t="str">
        <f t="shared" si="1"/>
        <v>Gergely Ákos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1</v>
      </c>
      <c r="F11" s="333"/>
      <c r="G11" s="2" t="s">
        <v>5</v>
      </c>
      <c r="H11" s="48" t="str">
        <f t="shared" si="0"/>
        <v>Bíró Gréta</v>
      </c>
      <c r="I11" s="11">
        <v>0</v>
      </c>
      <c r="J11" s="12"/>
      <c r="K11" s="13">
        <v>1</v>
      </c>
      <c r="L11" s="306"/>
      <c r="M11" s="2" t="s">
        <v>5</v>
      </c>
      <c r="N11" s="51" t="str">
        <f t="shared" si="1"/>
        <v>Diczkó Zsombor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8">
        <f t="shared" si="2"/>
        <v>0</v>
      </c>
      <c r="F12" s="333"/>
      <c r="G12" s="2" t="s">
        <v>6</v>
      </c>
      <c r="H12" s="48" t="str">
        <f t="shared" si="0"/>
        <v>15-5</v>
      </c>
      <c r="I12" s="11"/>
      <c r="J12" s="12"/>
      <c r="K12" s="13"/>
      <c r="L12" s="306"/>
      <c r="M12" s="2" t="s">
        <v>6</v>
      </c>
      <c r="N12" s="51" t="str">
        <f t="shared" si="1"/>
        <v>Zilahi Tamás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7"/>
      <c r="B13" s="34" t="s">
        <v>7</v>
      </c>
      <c r="C13" s="55" t="str">
        <f>'Input adatok'!C10</f>
        <v>1-6</v>
      </c>
      <c r="D13" s="59">
        <f t="shared" si="2"/>
        <v>0</v>
      </c>
      <c r="F13" s="334"/>
      <c r="G13" s="3" t="s">
        <v>7</v>
      </c>
      <c r="H13" s="48" t="str">
        <f t="shared" si="0"/>
        <v>15-6</v>
      </c>
      <c r="I13" s="14"/>
      <c r="J13" s="15"/>
      <c r="K13" s="5">
        <v>1</v>
      </c>
      <c r="L13" s="307"/>
      <c r="M13" s="3" t="s">
        <v>7</v>
      </c>
      <c r="N13" s="51" t="str">
        <f t="shared" si="1"/>
        <v>Darai Tihamér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3</v>
      </c>
      <c r="F14" s="6"/>
      <c r="G14" s="7"/>
      <c r="H14" s="49"/>
      <c r="I14" s="17">
        <f>SUM(I8:I13)</f>
        <v>0</v>
      </c>
      <c r="J14" s="16"/>
      <c r="K14" s="17">
        <f>SUM(K8:K13)</f>
        <v>4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8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6cs.Piremon</v>
      </c>
      <c r="I17" s="335" t="str">
        <f>$I$1</f>
        <v>9. forduló</v>
      </c>
      <c r="J17" s="336"/>
      <c r="K17" s="337"/>
      <c r="L17" s="308" t="s">
        <v>0</v>
      </c>
      <c r="M17" s="30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5cs.Arany I.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6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5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3"/>
      <c r="G19" s="2" t="s">
        <v>2</v>
      </c>
      <c r="H19" s="48" t="str">
        <f t="shared" si="3"/>
        <v>Barnóth Róbert</v>
      </c>
      <c r="I19" s="8">
        <v>0.5</v>
      </c>
      <c r="J19" s="9"/>
      <c r="K19" s="10">
        <v>0.5</v>
      </c>
      <c r="L19" s="306"/>
      <c r="M19" s="2" t="s">
        <v>2</v>
      </c>
      <c r="N19" s="51" t="str">
        <f t="shared" si="4"/>
        <v>Gócza Ádám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Tordai Ákos</v>
      </c>
      <c r="I20" s="11">
        <v>1</v>
      </c>
      <c r="J20" s="12"/>
      <c r="K20" s="13"/>
      <c r="L20" s="306"/>
      <c r="M20" s="2" t="s">
        <v>3</v>
      </c>
      <c r="N20" s="51" t="str">
        <f t="shared" si="4"/>
        <v>Palkovics Balázs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0</v>
      </c>
      <c r="F21" s="333"/>
      <c r="G21" s="2" t="s">
        <v>4</v>
      </c>
      <c r="H21" s="48" t="str">
        <f t="shared" si="3"/>
        <v>Rádai Zoltán</v>
      </c>
      <c r="I21" s="11">
        <v>1</v>
      </c>
      <c r="J21" s="12"/>
      <c r="K21" s="13">
        <v>0</v>
      </c>
      <c r="L21" s="306"/>
      <c r="M21" s="2" t="s">
        <v>4</v>
      </c>
      <c r="N21" s="51" t="str">
        <f t="shared" si="4"/>
        <v>Lovász Gergő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Tumó Bence</v>
      </c>
      <c r="I22" s="11">
        <v>1</v>
      </c>
      <c r="J22" s="12"/>
      <c r="K22" s="13">
        <v>0</v>
      </c>
      <c r="L22" s="306"/>
      <c r="M22" s="2" t="s">
        <v>5</v>
      </c>
      <c r="N22" s="51" t="str">
        <f t="shared" si="4"/>
        <v>Tóth Tibor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1</v>
      </c>
      <c r="F23" s="333"/>
      <c r="G23" s="2" t="s">
        <v>6</v>
      </c>
      <c r="H23" s="48" t="str">
        <f t="shared" si="3"/>
        <v>6-5</v>
      </c>
      <c r="I23" s="11"/>
      <c r="J23" s="12"/>
      <c r="K23" s="13">
        <v>0</v>
      </c>
      <c r="L23" s="306"/>
      <c r="M23" s="2" t="s">
        <v>6</v>
      </c>
      <c r="N23" s="51" t="str">
        <f t="shared" si="4"/>
        <v>Dankó Máté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1</v>
      </c>
      <c r="F24" s="334"/>
      <c r="G24" s="3" t="s">
        <v>7</v>
      </c>
      <c r="H24" s="48" t="str">
        <f t="shared" si="3"/>
        <v>6-6</v>
      </c>
      <c r="I24" s="18"/>
      <c r="J24" s="15"/>
      <c r="K24" s="5"/>
      <c r="L24" s="307"/>
      <c r="M24" s="3" t="s">
        <v>7</v>
      </c>
      <c r="N24" s="51" t="str">
        <f t="shared" si="4"/>
        <v>5-6</v>
      </c>
    </row>
    <row r="25" spans="1:14" ht="16.5" customHeight="1" thickBot="1" x14ac:dyDescent="0.3">
      <c r="C25" s="43"/>
      <c r="D25" s="62">
        <f t="shared" si="5"/>
        <v>3</v>
      </c>
      <c r="H25" s="50"/>
      <c r="I25" s="17">
        <f>SUM(I19:I24)</f>
        <v>3.5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8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10cs.Széchenyi II</v>
      </c>
      <c r="I28" s="335" t="str">
        <f>$I$1</f>
        <v>9. forduló</v>
      </c>
      <c r="J28" s="336"/>
      <c r="K28" s="337"/>
      <c r="L28" s="308" t="s">
        <v>0</v>
      </c>
      <c r="M28" s="30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9cs.Nyírbátor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10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9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Soltész Violetta</v>
      </c>
      <c r="I30" s="8">
        <v>0</v>
      </c>
      <c r="J30" s="9"/>
      <c r="K30" s="10">
        <v>1</v>
      </c>
      <c r="L30" s="306"/>
      <c r="M30" s="2" t="s">
        <v>2</v>
      </c>
      <c r="N30" s="51" t="str">
        <f t="shared" si="7"/>
        <v>Orosz Ferenc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3"/>
      <c r="G31" s="2" t="s">
        <v>3</v>
      </c>
      <c r="H31" s="48" t="str">
        <f t="shared" si="6"/>
        <v>Deme Sándor</v>
      </c>
      <c r="I31" s="11">
        <v>0</v>
      </c>
      <c r="J31" s="12"/>
      <c r="K31" s="13">
        <v>1</v>
      </c>
      <c r="L31" s="306"/>
      <c r="M31" s="2" t="s">
        <v>3</v>
      </c>
      <c r="N31" s="51" t="str">
        <f t="shared" si="7"/>
        <v>Hetei Ferenc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Deme Bánk</v>
      </c>
      <c r="I32" s="11"/>
      <c r="J32" s="12"/>
      <c r="K32" s="13"/>
      <c r="L32" s="306"/>
      <c r="M32" s="2" t="s">
        <v>4</v>
      </c>
      <c r="N32" s="51" t="str">
        <f t="shared" si="7"/>
        <v>Kónya István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0</v>
      </c>
      <c r="F33" s="333"/>
      <c r="G33" s="2" t="s">
        <v>5</v>
      </c>
      <c r="H33" s="48" t="str">
        <f t="shared" si="6"/>
        <v>Almási Tamás</v>
      </c>
      <c r="I33" s="11">
        <v>0</v>
      </c>
      <c r="J33" s="12"/>
      <c r="K33" s="13">
        <v>1</v>
      </c>
      <c r="L33" s="306"/>
      <c r="M33" s="2" t="s">
        <v>5</v>
      </c>
      <c r="N33" s="51" t="str">
        <f t="shared" si="7"/>
        <v>Varga István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Ujteleki Bence</v>
      </c>
      <c r="I34" s="11">
        <v>0</v>
      </c>
      <c r="J34" s="12"/>
      <c r="K34" s="13">
        <v>1</v>
      </c>
      <c r="L34" s="306"/>
      <c r="M34" s="2" t="s">
        <v>6</v>
      </c>
      <c r="N34" s="51" t="str">
        <f t="shared" si="7"/>
        <v>Baracsi Sándor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10-6</v>
      </c>
      <c r="I35" s="18"/>
      <c r="J35" s="15"/>
      <c r="K35" s="5"/>
      <c r="L35" s="307"/>
      <c r="M35" s="3" t="s">
        <v>7</v>
      </c>
      <c r="N35" s="51" t="str">
        <f t="shared" si="7"/>
        <v>9-6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4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8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1cs.Széchenyi I.</v>
      </c>
      <c r="I39" s="335" t="str">
        <f>$I$1</f>
        <v>9. forduló</v>
      </c>
      <c r="J39" s="336"/>
      <c r="K39" s="337"/>
      <c r="L39" s="308" t="s">
        <v>0</v>
      </c>
      <c r="M39" s="30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13cs.Dávid I.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1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13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33"/>
      <c r="G41" s="2" t="s">
        <v>2</v>
      </c>
      <c r="H41" s="48" t="str">
        <f t="shared" si="9"/>
        <v>Fésüs Gábor</v>
      </c>
      <c r="I41" s="8">
        <v>1</v>
      </c>
      <c r="J41" s="9"/>
      <c r="K41" s="10">
        <v>0</v>
      </c>
      <c r="L41" s="306"/>
      <c r="M41" s="2" t="s">
        <v>2</v>
      </c>
      <c r="N41" s="51" t="str">
        <f t="shared" si="10"/>
        <v>Ignácz József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3"/>
      <c r="G42" s="2" t="s">
        <v>3</v>
      </c>
      <c r="H42" s="48" t="str">
        <f t="shared" si="9"/>
        <v>Barnóth Anita</v>
      </c>
      <c r="I42" s="11">
        <v>0</v>
      </c>
      <c r="J42" s="12"/>
      <c r="K42" s="13">
        <v>1</v>
      </c>
      <c r="L42" s="306"/>
      <c r="M42" s="2" t="s">
        <v>3</v>
      </c>
      <c r="N42" s="51" t="str">
        <f t="shared" si="10"/>
        <v>Morvai Dávid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0</v>
      </c>
      <c r="F43" s="333"/>
      <c r="G43" s="2" t="s">
        <v>4</v>
      </c>
      <c r="H43" s="48" t="str">
        <f t="shared" si="9"/>
        <v>Csicsák Angéla</v>
      </c>
      <c r="I43" s="11">
        <v>1</v>
      </c>
      <c r="J43" s="12"/>
      <c r="K43" s="13">
        <v>0</v>
      </c>
      <c r="L43" s="306"/>
      <c r="M43" s="2" t="s">
        <v>4</v>
      </c>
      <c r="N43" s="51" t="str">
        <f t="shared" si="10"/>
        <v>Dévald Péter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0</v>
      </c>
      <c r="F44" s="333"/>
      <c r="G44" s="2" t="s">
        <v>5</v>
      </c>
      <c r="H44" s="48" t="str">
        <f t="shared" si="9"/>
        <v>Soltész Hajnalka</v>
      </c>
      <c r="I44" s="11">
        <v>1</v>
      </c>
      <c r="J44" s="12"/>
      <c r="K44" s="13">
        <v>0</v>
      </c>
      <c r="L44" s="306"/>
      <c r="M44" s="2" t="s">
        <v>5</v>
      </c>
      <c r="N44" s="51" t="str">
        <f t="shared" si="10"/>
        <v>Kárpáti Dorina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1-5</v>
      </c>
      <c r="I45" s="11"/>
      <c r="J45" s="12"/>
      <c r="K45" s="13"/>
      <c r="L45" s="306"/>
      <c r="M45" s="2" t="s">
        <v>6</v>
      </c>
      <c r="N45" s="51" t="str">
        <f t="shared" si="10"/>
        <v>13-5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1-6</v>
      </c>
      <c r="I46" s="18"/>
      <c r="J46" s="15"/>
      <c r="K46" s="5"/>
      <c r="L46" s="307"/>
      <c r="M46" s="3" t="s">
        <v>7</v>
      </c>
      <c r="N46" s="51" t="str">
        <f t="shared" si="10"/>
        <v>13-6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3</v>
      </c>
      <c r="J47" s="16"/>
      <c r="K47" s="19">
        <f>SUM(K41:K46)</f>
        <v>1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8" t="s">
        <v>8</v>
      </c>
      <c r="J49" s="329"/>
      <c r="K49" s="330"/>
      <c r="N49" s="50"/>
    </row>
    <row r="50" spans="1:14" ht="16.5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11cs.Vaja I.</v>
      </c>
      <c r="I50" s="335" t="str">
        <f>$I$1</f>
        <v>9. forduló</v>
      </c>
      <c r="J50" s="336"/>
      <c r="K50" s="337"/>
      <c r="L50" s="308" t="s">
        <v>0</v>
      </c>
      <c r="M50" s="309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4cs.Demecser</v>
      </c>
    </row>
    <row r="51" spans="1:14" ht="13.5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11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4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33"/>
      <c r="G52" s="2" t="s">
        <v>2</v>
      </c>
      <c r="H52" s="48" t="str">
        <f t="shared" si="12"/>
        <v>Rozinyák Attila</v>
      </c>
      <c r="I52" s="8">
        <v>0</v>
      </c>
      <c r="J52" s="9"/>
      <c r="K52" s="10">
        <v>1</v>
      </c>
      <c r="L52" s="306"/>
      <c r="M52" s="2" t="s">
        <v>2</v>
      </c>
      <c r="N52" s="51" t="str">
        <f t="shared" si="13"/>
        <v>Haraszti Sándor</v>
      </c>
    </row>
    <row r="53" spans="1:14" ht="13.5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3"/>
      <c r="G53" s="2" t="s">
        <v>3</v>
      </c>
      <c r="H53" s="48" t="str">
        <f t="shared" si="12"/>
        <v>Sólyom István</v>
      </c>
      <c r="I53" s="11">
        <v>1</v>
      </c>
      <c r="J53" s="12"/>
      <c r="K53" s="13">
        <v>0</v>
      </c>
      <c r="L53" s="306"/>
      <c r="M53" s="2" t="s">
        <v>3</v>
      </c>
      <c r="N53" s="51" t="str">
        <f t="shared" si="13"/>
        <v>Balogh Dániel</v>
      </c>
    </row>
    <row r="54" spans="1:14" ht="12.75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0</v>
      </c>
      <c r="F54" s="333"/>
      <c r="G54" s="2" t="s">
        <v>4</v>
      </c>
      <c r="H54" s="48" t="str">
        <f t="shared" si="12"/>
        <v>Sipos Árpád</v>
      </c>
      <c r="I54" s="11">
        <v>1</v>
      </c>
      <c r="J54" s="12"/>
      <c r="K54" s="13">
        <v>0</v>
      </c>
      <c r="L54" s="306"/>
      <c r="M54" s="2" t="s">
        <v>4</v>
      </c>
      <c r="N54" s="51" t="str">
        <f t="shared" si="13"/>
        <v>Weber Tamás</v>
      </c>
    </row>
    <row r="55" spans="1:14" ht="12.75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0</v>
      </c>
      <c r="F55" s="333"/>
      <c r="G55" s="2" t="s">
        <v>5</v>
      </c>
      <c r="H55" s="48" t="str">
        <f t="shared" si="12"/>
        <v>Deme Sándor</v>
      </c>
      <c r="I55" s="11">
        <v>1</v>
      </c>
      <c r="J55" s="12"/>
      <c r="K55" s="13">
        <v>0</v>
      </c>
      <c r="L55" s="306"/>
      <c r="M55" s="2" t="s">
        <v>5</v>
      </c>
      <c r="N55" s="51" t="str">
        <f t="shared" si="13"/>
        <v>Barati Dávid</v>
      </c>
    </row>
    <row r="56" spans="1:14" ht="12.75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0</v>
      </c>
      <c r="F56" s="333"/>
      <c r="G56" s="2" t="s">
        <v>6</v>
      </c>
      <c r="H56" s="48" t="str">
        <f t="shared" si="12"/>
        <v>11-5</v>
      </c>
      <c r="I56" s="11"/>
      <c r="J56" s="12"/>
      <c r="K56" s="13"/>
      <c r="L56" s="306"/>
      <c r="M56" s="2" t="s">
        <v>6</v>
      </c>
      <c r="N56" s="51" t="str">
        <f t="shared" si="13"/>
        <v>4-5</v>
      </c>
    </row>
    <row r="57" spans="1:14" ht="13.5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11-6</v>
      </c>
      <c r="I57" s="18"/>
      <c r="J57" s="15"/>
      <c r="K57" s="5"/>
      <c r="L57" s="307"/>
      <c r="M57" s="3" t="s">
        <v>7</v>
      </c>
      <c r="N57" s="51" t="str">
        <f t="shared" si="13"/>
        <v>4-6</v>
      </c>
    </row>
    <row r="58" spans="1:14" ht="19.5" thickBot="1" x14ac:dyDescent="0.35">
      <c r="C58" s="43"/>
      <c r="D58" s="60">
        <f t="shared" si="14"/>
        <v>0.5</v>
      </c>
      <c r="I58" s="17">
        <f>SUM(I52:I57)</f>
        <v>3</v>
      </c>
      <c r="J58" s="16"/>
      <c r="K58" s="19">
        <f>SUM(K52:K57)</f>
        <v>1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8" t="s">
        <v>8</v>
      </c>
      <c r="J60" s="329"/>
      <c r="K60" s="330"/>
    </row>
    <row r="61" spans="1:14" ht="16.5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12cs.SISE II.</v>
      </c>
      <c r="I61" s="335" t="str">
        <f>$I$1</f>
        <v>9. forduló</v>
      </c>
      <c r="J61" s="336"/>
      <c r="K61" s="337"/>
      <c r="L61" s="308" t="s">
        <v>0</v>
      </c>
      <c r="M61" s="309"/>
      <c r="N61" s="117" t="str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14cs.Dávid IV.</v>
      </c>
    </row>
    <row r="62" spans="1:14" ht="13.5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12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14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33"/>
      <c r="G63" s="2" t="s">
        <v>2</v>
      </c>
      <c r="H63" s="48" t="str">
        <f t="shared" si="15"/>
        <v>Papp László</v>
      </c>
      <c r="I63" s="8">
        <v>1</v>
      </c>
      <c r="J63" s="9"/>
      <c r="K63" s="10">
        <v>0</v>
      </c>
      <c r="L63" s="306"/>
      <c r="M63" s="2" t="s">
        <v>2</v>
      </c>
      <c r="N63" s="51" t="str">
        <f t="shared" si="16"/>
        <v>Tóth Manfréd</v>
      </c>
    </row>
    <row r="64" spans="1:14" ht="13.5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8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1</v>
      </c>
      <c r="F64" s="333"/>
      <c r="G64" s="2" t="s">
        <v>3</v>
      </c>
      <c r="H64" s="48" t="str">
        <f t="shared" si="15"/>
        <v>Ugyan Dániel</v>
      </c>
      <c r="I64" s="11">
        <v>1</v>
      </c>
      <c r="J64" s="12"/>
      <c r="K64" s="13">
        <v>0</v>
      </c>
      <c r="L64" s="306"/>
      <c r="M64" s="2" t="s">
        <v>3</v>
      </c>
      <c r="N64" s="51" t="str">
        <f t="shared" si="16"/>
        <v>Tóth Illés</v>
      </c>
    </row>
    <row r="65" spans="1:14" ht="12.75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1</v>
      </c>
      <c r="F65" s="333"/>
      <c r="G65" s="2" t="s">
        <v>4</v>
      </c>
      <c r="H65" s="48" t="str">
        <f t="shared" si="15"/>
        <v>Szuhánszki Gergely</v>
      </c>
      <c r="I65" s="11"/>
      <c r="J65" s="12"/>
      <c r="K65" s="13">
        <v>0</v>
      </c>
      <c r="L65" s="306"/>
      <c r="M65" s="2" t="s">
        <v>4</v>
      </c>
      <c r="N65" s="51" t="str">
        <f t="shared" si="16"/>
        <v>Gunyecz Kristóf</v>
      </c>
    </row>
    <row r="66" spans="1:14" ht="12.75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1</v>
      </c>
      <c r="F66" s="333"/>
      <c r="G66" s="2" t="s">
        <v>5</v>
      </c>
      <c r="H66" s="48" t="str">
        <f t="shared" si="15"/>
        <v>Vitkos Bence</v>
      </c>
      <c r="I66" s="11">
        <v>1</v>
      </c>
      <c r="J66" s="12"/>
      <c r="K66" s="13">
        <v>0</v>
      </c>
      <c r="L66" s="306"/>
      <c r="M66" s="2" t="s">
        <v>5</v>
      </c>
      <c r="N66" s="51" t="str">
        <f t="shared" si="16"/>
        <v>Halastyák István</v>
      </c>
    </row>
    <row r="67" spans="1:14" ht="12.75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Várnagy Csaba</v>
      </c>
      <c r="I67" s="11">
        <v>1</v>
      </c>
      <c r="J67" s="12"/>
      <c r="K67" s="13"/>
      <c r="L67" s="306"/>
      <c r="M67" s="2" t="s">
        <v>6</v>
      </c>
      <c r="N67" s="51" t="str">
        <f t="shared" si="16"/>
        <v>14-5</v>
      </c>
    </row>
    <row r="68" spans="1:14" ht="13.5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12-6</v>
      </c>
      <c r="I68" s="14"/>
      <c r="J68" s="15"/>
      <c r="K68" s="5"/>
      <c r="L68" s="307"/>
      <c r="M68" s="3" t="s">
        <v>7</v>
      </c>
      <c r="N68" s="51" t="str">
        <f t="shared" si="16"/>
        <v>14-6</v>
      </c>
    </row>
    <row r="69" spans="1:14" ht="18.75" customHeight="1" thickBot="1" x14ac:dyDescent="0.35">
      <c r="C69" s="43"/>
      <c r="D69" s="60">
        <f>IF($F$7=6,I14,IF($L$7=6,K14,IF($F$18=6,I25,IF($L$18=6,K25,IF($F$29=6,I36,IF($L$29=6,K36,IF($F$40=6,I47,IF($L$40=6,K47,IF($F$51=6,I58,IF($L$51=6,K58,IF($F$6=6,I69,IF($L$62=6,K69,IF($F$73=6,I80,IF($L$73=6,K80,IF($F$84=6,I91,IF($L$84=6,K91,IF($F$95=6,I102,IF($L$95=6,K102,IF($F$106=6,I113,IF($L$106=6,K113))))))))))))))))))))</f>
        <v>3.5</v>
      </c>
      <c r="F69" s="6"/>
      <c r="G69" s="7"/>
      <c r="H69" s="49"/>
      <c r="I69" s="17">
        <f>SUM(I63:I68)</f>
        <v>4</v>
      </c>
      <c r="J69" s="16"/>
      <c r="K69" s="17">
        <f>SUM(K63:K68)</f>
        <v>0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8" t="s">
        <v>8</v>
      </c>
      <c r="J71" s="329"/>
      <c r="K71" s="330"/>
      <c r="N71" s="50"/>
    </row>
    <row r="72" spans="1:14" ht="16.5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2cs.Vaja</v>
      </c>
      <c r="I72" s="335" t="str">
        <f>$I$1</f>
        <v>9. forduló</v>
      </c>
      <c r="J72" s="336"/>
      <c r="K72" s="337"/>
      <c r="L72" s="308" t="s">
        <v>0</v>
      </c>
      <c r="M72" s="309"/>
      <c r="N72" s="117" t="str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16cs.Dávid II.</v>
      </c>
    </row>
    <row r="73" spans="1:14" ht="13.5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2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16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33"/>
      <c r="G74" s="2" t="s">
        <v>2</v>
      </c>
      <c r="H74" s="48" t="str">
        <f t="shared" si="18"/>
        <v>Makkai Balázs</v>
      </c>
      <c r="I74" s="8">
        <v>1</v>
      </c>
      <c r="J74" s="9"/>
      <c r="K74" s="10">
        <v>0</v>
      </c>
      <c r="L74" s="306"/>
      <c r="M74" s="2" t="s">
        <v>2</v>
      </c>
      <c r="N74" s="51" t="str">
        <f t="shared" si="19"/>
        <v>Bulyáki Ádám</v>
      </c>
    </row>
    <row r="75" spans="1:14" ht="13.5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1</v>
      </c>
      <c r="F75" s="333"/>
      <c r="G75" s="2" t="s">
        <v>3</v>
      </c>
      <c r="H75" s="48" t="str">
        <f t="shared" si="18"/>
        <v>Lőrincz Kevin</v>
      </c>
      <c r="I75" s="11"/>
      <c r="J75" s="12"/>
      <c r="K75" s="13">
        <v>1</v>
      </c>
      <c r="L75" s="306"/>
      <c r="M75" s="2" t="s">
        <v>3</v>
      </c>
      <c r="N75" s="51" t="str">
        <f t="shared" si="19"/>
        <v>Székely Dániel</v>
      </c>
    </row>
    <row r="76" spans="1:14" ht="13.5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1</v>
      </c>
      <c r="F76" s="333"/>
      <c r="G76" s="2" t="s">
        <v>4</v>
      </c>
      <c r="H76" s="48" t="str">
        <f t="shared" si="18"/>
        <v>Gábor Zoltán</v>
      </c>
      <c r="I76" s="11">
        <v>0</v>
      </c>
      <c r="J76" s="12"/>
      <c r="K76" s="13">
        <v>0</v>
      </c>
      <c r="L76" s="306"/>
      <c r="M76" s="2" t="s">
        <v>4</v>
      </c>
      <c r="N76" s="51" t="str">
        <f t="shared" si="19"/>
        <v>Bulyáki Sámuel</v>
      </c>
    </row>
    <row r="77" spans="1:14" ht="13.5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1</v>
      </c>
      <c r="F77" s="333"/>
      <c r="G77" s="2" t="s">
        <v>5</v>
      </c>
      <c r="H77" s="48" t="str">
        <f t="shared" si="18"/>
        <v>Tirpák Márk</v>
      </c>
      <c r="I77" s="11"/>
      <c r="J77" s="12"/>
      <c r="K77" s="13">
        <v>0</v>
      </c>
      <c r="L77" s="306"/>
      <c r="M77" s="2" t="s">
        <v>5</v>
      </c>
      <c r="N77" s="51" t="str">
        <f t="shared" si="19"/>
        <v>Bulyáki Debóra</v>
      </c>
    </row>
    <row r="78" spans="1:14" ht="13.5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Szabó Édua</v>
      </c>
      <c r="I78" s="11">
        <v>1</v>
      </c>
      <c r="J78" s="12"/>
      <c r="K78" s="13"/>
      <c r="L78" s="306"/>
      <c r="M78" s="2" t="s">
        <v>6</v>
      </c>
      <c r="N78" s="51" t="str">
        <f t="shared" si="19"/>
        <v>16-5</v>
      </c>
    </row>
    <row r="79" spans="1:14" ht="13.5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Tóth Tamás</v>
      </c>
      <c r="I79" s="18">
        <v>1</v>
      </c>
      <c r="J79" s="15"/>
      <c r="K79" s="5"/>
      <c r="L79" s="307"/>
      <c r="M79" s="3" t="s">
        <v>7</v>
      </c>
      <c r="N79" s="51" t="str">
        <f t="shared" si="19"/>
        <v>16-6</v>
      </c>
    </row>
    <row r="80" spans="1:14" ht="19.5" thickBot="1" x14ac:dyDescent="0.35">
      <c r="C80" s="43"/>
      <c r="D80" s="60">
        <f t="shared" si="20"/>
        <v>4</v>
      </c>
      <c r="H80" s="50"/>
      <c r="I80" s="17">
        <f>SUM(I74:I79)</f>
        <v>3</v>
      </c>
      <c r="J80" s="16"/>
      <c r="K80" s="19">
        <f>SUM(K74:K79)</f>
        <v>1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8" t="s">
        <v>8</v>
      </c>
      <c r="J82" s="329"/>
      <c r="K82" s="330"/>
      <c r="N82" s="50"/>
    </row>
    <row r="83" spans="1:14" ht="16.5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7cs.Arany II "Piremon nők"</v>
      </c>
      <c r="I83" s="335" t="str">
        <f>$I$1</f>
        <v>9. forduló</v>
      </c>
      <c r="J83" s="336"/>
      <c r="K83" s="337"/>
      <c r="L83" s="308" t="s">
        <v>0</v>
      </c>
      <c r="M83" s="309"/>
      <c r="N83" s="117" t="str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3cs.Arany III.</v>
      </c>
    </row>
    <row r="84" spans="1:14" ht="13.5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7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3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3"/>
      <c r="G85" s="2" t="s">
        <v>2</v>
      </c>
      <c r="H85" s="48" t="str">
        <f t="shared" si="21"/>
        <v>Nagy Krisztina</v>
      </c>
      <c r="I85" s="8">
        <v>1</v>
      </c>
      <c r="J85" s="9"/>
      <c r="K85" s="10"/>
      <c r="L85" s="306"/>
      <c r="M85" s="2" t="s">
        <v>2</v>
      </c>
      <c r="N85" s="51" t="str">
        <f t="shared" si="22"/>
        <v>Illés Eduárd</v>
      </c>
    </row>
    <row r="86" spans="1:14" ht="13.5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1</v>
      </c>
      <c r="F86" s="333"/>
      <c r="G86" s="2" t="s">
        <v>3</v>
      </c>
      <c r="H86" s="48" t="str">
        <f t="shared" si="21"/>
        <v>Gerle Zsanett</v>
      </c>
      <c r="I86" s="11">
        <v>1</v>
      </c>
      <c r="J86" s="12"/>
      <c r="K86" s="13"/>
      <c r="L86" s="306"/>
      <c r="M86" s="2" t="s">
        <v>3</v>
      </c>
      <c r="N86" s="51" t="str">
        <f t="shared" si="22"/>
        <v>Benicsák Patrícia</v>
      </c>
    </row>
    <row r="87" spans="1:14" ht="13.5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0</v>
      </c>
      <c r="F87" s="333"/>
      <c r="G87" s="2" t="s">
        <v>4</v>
      </c>
      <c r="H87" s="48" t="str">
        <f t="shared" si="21"/>
        <v>Koncz Réka</v>
      </c>
      <c r="I87" s="11">
        <v>1</v>
      </c>
      <c r="J87" s="12"/>
      <c r="K87" s="13"/>
      <c r="L87" s="306"/>
      <c r="M87" s="2" t="s">
        <v>4</v>
      </c>
      <c r="N87" s="51" t="str">
        <f t="shared" si="22"/>
        <v>Csonka Fanni</v>
      </c>
    </row>
    <row r="88" spans="1:14" ht="13.5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1</v>
      </c>
      <c r="F88" s="333"/>
      <c r="G88" s="2" t="s">
        <v>5</v>
      </c>
      <c r="H88" s="48" t="str">
        <f t="shared" si="21"/>
        <v>Nagy Bettina</v>
      </c>
      <c r="I88" s="11">
        <v>1</v>
      </c>
      <c r="J88" s="12"/>
      <c r="K88" s="13"/>
      <c r="L88" s="306"/>
      <c r="M88" s="2" t="s">
        <v>5</v>
      </c>
      <c r="N88" s="51" t="str">
        <f t="shared" si="22"/>
        <v>Szűcs Dóra</v>
      </c>
    </row>
    <row r="89" spans="1:14" ht="13.5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0</v>
      </c>
      <c r="F89" s="333"/>
      <c r="G89" s="2" t="s">
        <v>6</v>
      </c>
      <c r="H89" s="48" t="str">
        <f t="shared" si="21"/>
        <v>7-5</v>
      </c>
      <c r="I89" s="11"/>
      <c r="J89" s="12"/>
      <c r="K89" s="13"/>
      <c r="L89" s="306"/>
      <c r="M89" s="2" t="s">
        <v>6</v>
      </c>
      <c r="N89" s="51" t="str">
        <f t="shared" si="22"/>
        <v>3-5</v>
      </c>
    </row>
    <row r="90" spans="1:14" ht="13.5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1</v>
      </c>
      <c r="F90" s="334"/>
      <c r="G90" s="3" t="s">
        <v>7</v>
      </c>
      <c r="H90" s="48" t="str">
        <f t="shared" si="21"/>
        <v>7-6</v>
      </c>
      <c r="I90" s="18"/>
      <c r="J90" s="15"/>
      <c r="K90" s="5"/>
      <c r="L90" s="307"/>
      <c r="M90" s="3" t="s">
        <v>7</v>
      </c>
      <c r="N90" s="51" t="str">
        <f t="shared" si="22"/>
        <v>3-6</v>
      </c>
    </row>
    <row r="91" spans="1:14" ht="19.5" thickBot="1" x14ac:dyDescent="0.35">
      <c r="D91" s="60">
        <f t="shared" si="23"/>
        <v>4</v>
      </c>
      <c r="H91" s="50"/>
      <c r="I91" s="17">
        <f>SUM(I85:I90)</f>
        <v>4</v>
      </c>
      <c r="J91" s="16"/>
      <c r="K91" s="19">
        <f>SUM(K85:K90)</f>
        <v>0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8" t="s">
        <v>8</v>
      </c>
      <c r="J93" s="329"/>
      <c r="K93" s="330"/>
      <c r="N93" s="50"/>
    </row>
    <row r="94" spans="1:14" ht="16.5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9. forduló</v>
      </c>
      <c r="J94" s="336"/>
      <c r="K94" s="337"/>
      <c r="L94" s="308" t="s">
        <v>0</v>
      </c>
      <c r="M94" s="30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1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0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1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1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thickBot="1" x14ac:dyDescent="0.35">
      <c r="D102" s="60">
        <f t="shared" si="26"/>
        <v>4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8" t="s">
        <v>8</v>
      </c>
      <c r="J104" s="329"/>
      <c r="K104" s="330"/>
      <c r="N104" s="50"/>
    </row>
    <row r="105" spans="1:14" ht="16.5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9. forduló</v>
      </c>
      <c r="J105" s="336"/>
      <c r="K105" s="337"/>
      <c r="L105" s="308" t="s">
        <v>0</v>
      </c>
      <c r="M105" s="30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0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0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0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1</v>
      </c>
    </row>
    <row r="120" spans="1:11" ht="13.5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1</v>
      </c>
    </row>
    <row r="121" spans="1:11" ht="13.5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1</v>
      </c>
    </row>
    <row r="122" spans="1:11" ht="13.5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thickBot="1" x14ac:dyDescent="0.35">
      <c r="C124" s="52"/>
      <c r="D124" s="60">
        <f t="shared" si="31"/>
        <v>3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1</v>
      </c>
    </row>
    <row r="130" spans="1:4" ht="13.5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1</v>
      </c>
    </row>
    <row r="131" spans="1:4" ht="13.5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0</v>
      </c>
    </row>
    <row r="132" spans="1:4" ht="13.5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1</v>
      </c>
    </row>
    <row r="133" spans="1:4" ht="13.5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1</v>
      </c>
    </row>
    <row r="134" spans="1:4" ht="13.5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thickBot="1" x14ac:dyDescent="0.35">
      <c r="C135" s="52"/>
      <c r="D135" s="60">
        <f t="shared" si="32"/>
        <v>4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customHeight="1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1</v>
      </c>
    </row>
    <row r="142" spans="1:4" ht="13.5" customHeight="1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0</v>
      </c>
    </row>
    <row r="143" spans="1:4" ht="13.5" customHeight="1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0</v>
      </c>
    </row>
    <row r="144" spans="1:4" ht="13.5" customHeight="1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customHeight="1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1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customHeight="1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0</v>
      </c>
    </row>
    <row r="154" spans="1:4" ht="13.5" customHeight="1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0</v>
      </c>
    </row>
    <row r="155" spans="1:4" ht="13.5" customHeight="1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customHeight="1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customHeight="1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0</v>
      </c>
    </row>
    <row r="165" spans="1:4" ht="13.5" customHeight="1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0</v>
      </c>
    </row>
    <row r="166" spans="1:4" ht="13.5" customHeight="1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customHeight="1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customHeight="1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1</v>
      </c>
    </row>
    <row r="175" spans="1:4" ht="13.5" customHeight="1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0</v>
      </c>
    </row>
    <row r="176" spans="1:4" ht="13.5" customHeight="1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0</v>
      </c>
    </row>
    <row r="177" spans="1:4" ht="13.5" customHeight="1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customHeight="1" thickBot="1" x14ac:dyDescent="0.25">
      <c r="A178" s="307"/>
      <c r="B178" s="34" t="s">
        <v>7</v>
      </c>
      <c r="C178" s="38" t="str">
        <f>'Input adatok'!C175</f>
        <v>16-6</v>
      </c>
      <c r="D178" s="58">
        <f t="shared" si="36"/>
        <v>0</v>
      </c>
    </row>
    <row r="179" spans="1:4" ht="15.75" x14ac:dyDescent="0.25">
      <c r="C179" s="52"/>
      <c r="D179" s="63">
        <f t="shared" si="36"/>
        <v>1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customHeight="1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customHeight="1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customHeight="1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customHeight="1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Q147"/>
  <sheetViews>
    <sheetView workbookViewId="0">
      <pane xSplit="1" topLeftCell="B1" activePane="topRight" state="frozen"/>
      <selection pane="topRight" activeCell="P127" sqref="P127"/>
    </sheetView>
  </sheetViews>
  <sheetFormatPr defaultRowHeight="12.75" x14ac:dyDescent="0.2"/>
  <cols>
    <col min="1" max="1" width="12.28515625" style="76" bestFit="1" customWidth="1"/>
    <col min="2" max="2" width="30.140625" customWidth="1"/>
    <col min="3" max="3" width="13" bestFit="1" customWidth="1"/>
    <col min="4" max="4" width="5.7109375" customWidth="1"/>
    <col min="5" max="7" width="4.85546875" bestFit="1" customWidth="1"/>
    <col min="8" max="10" width="5.42578125" customWidth="1"/>
    <col min="11" max="11" width="5.7109375" customWidth="1"/>
    <col min="12" max="12" width="11.7109375" style="174" customWidth="1"/>
    <col min="15" max="15" width="16.5703125" customWidth="1"/>
    <col min="16" max="16" width="12" bestFit="1" customWidth="1"/>
    <col min="17" max="17" width="16.5703125" bestFit="1" customWidth="1"/>
  </cols>
  <sheetData>
    <row r="1" spans="1:12" ht="17.25" thickTop="1" thickBot="1" x14ac:dyDescent="0.3">
      <c r="A1" s="206"/>
      <c r="B1" s="206"/>
      <c r="C1" s="207"/>
      <c r="D1" s="271" t="s">
        <v>108</v>
      </c>
      <c r="E1" s="272"/>
      <c r="F1" s="272"/>
      <c r="G1" s="272"/>
      <c r="H1" s="272"/>
      <c r="I1" s="272"/>
      <c r="J1" s="272"/>
      <c r="K1" s="272"/>
      <c r="L1" s="273"/>
    </row>
    <row r="2" spans="1:12" ht="17.25" thickTop="1" thickBot="1" x14ac:dyDescent="0.3">
      <c r="A2" s="212" t="s">
        <v>93</v>
      </c>
      <c r="B2" s="213" t="s">
        <v>0</v>
      </c>
      <c r="C2" s="208" t="s">
        <v>92</v>
      </c>
      <c r="D2" s="209">
        <f>C147</f>
        <v>32</v>
      </c>
      <c r="E2" s="209">
        <f t="shared" ref="E2:L2" si="0">D147</f>
        <v>32</v>
      </c>
      <c r="F2" s="209">
        <f t="shared" si="0"/>
        <v>32</v>
      </c>
      <c r="G2" s="209">
        <f t="shared" si="0"/>
        <v>32</v>
      </c>
      <c r="H2" s="209">
        <f t="shared" si="0"/>
        <v>32</v>
      </c>
      <c r="I2" s="209">
        <f t="shared" si="0"/>
        <v>32</v>
      </c>
      <c r="J2" s="209">
        <f t="shared" si="0"/>
        <v>30</v>
      </c>
      <c r="K2" s="209">
        <f t="shared" si="0"/>
        <v>32</v>
      </c>
      <c r="L2" s="209">
        <f t="shared" si="0"/>
        <v>32</v>
      </c>
    </row>
    <row r="3" spans="1:12" ht="17.25" thickTop="1" thickBot="1" x14ac:dyDescent="0.3">
      <c r="A3" s="210" t="s">
        <v>13</v>
      </c>
      <c r="B3" s="214" t="str">
        <f>'Input adatok'!V3</f>
        <v>8cs.SISE I.</v>
      </c>
      <c r="C3" s="211">
        <f>'Input adatok'!W3</f>
        <v>30.000185999999999</v>
      </c>
      <c r="D3" s="292" t="s">
        <v>13</v>
      </c>
      <c r="E3" s="292" t="s">
        <v>14</v>
      </c>
      <c r="F3" s="292" t="s">
        <v>15</v>
      </c>
      <c r="G3" s="292" t="s">
        <v>17</v>
      </c>
      <c r="H3" s="292" t="s">
        <v>18</v>
      </c>
      <c r="I3" s="292" t="s">
        <v>21</v>
      </c>
      <c r="J3" s="292" t="s">
        <v>22</v>
      </c>
      <c r="K3" s="292" t="s">
        <v>36</v>
      </c>
      <c r="L3" s="292" t="s">
        <v>37</v>
      </c>
    </row>
    <row r="4" spans="1:12" ht="17.25" thickTop="1" thickBot="1" x14ac:dyDescent="0.3">
      <c r="A4" s="210" t="s">
        <v>14</v>
      </c>
      <c r="B4" s="214" t="str">
        <f>'Input adatok'!V4</f>
        <v>6cs.Piremon</v>
      </c>
      <c r="C4" s="211">
        <f>'Input adatok'!W4</f>
        <v>28.50019</v>
      </c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7.25" thickTop="1" thickBot="1" x14ac:dyDescent="0.3">
      <c r="A5" s="210" t="s">
        <v>15</v>
      </c>
      <c r="B5" s="214" t="str">
        <f>'Input adatok'!V5</f>
        <v>9cs.Nyírbátor</v>
      </c>
      <c r="C5" s="211">
        <f>'Input adatok'!W5</f>
        <v>26.000184000000001</v>
      </c>
      <c r="D5" s="293"/>
      <c r="E5" s="293"/>
      <c r="F5" s="293"/>
      <c r="G5" s="293"/>
      <c r="H5" s="293"/>
      <c r="I5" s="293"/>
      <c r="J5" s="293"/>
      <c r="K5" s="293"/>
      <c r="L5" s="293"/>
    </row>
    <row r="6" spans="1:12" ht="17.25" thickTop="1" thickBot="1" x14ac:dyDescent="0.3">
      <c r="A6" s="210" t="s">
        <v>17</v>
      </c>
      <c r="B6" s="214" t="str">
        <f>'Input adatok'!V6</f>
        <v>1cs.Széchenyi I.</v>
      </c>
      <c r="C6" s="211">
        <f>'Input adatok'!W6</f>
        <v>21.0002</v>
      </c>
      <c r="D6" s="293"/>
      <c r="E6" s="293"/>
      <c r="F6" s="293"/>
      <c r="G6" s="293"/>
      <c r="H6" s="293"/>
      <c r="I6" s="293"/>
      <c r="J6" s="293"/>
      <c r="K6" s="293"/>
      <c r="L6" s="293"/>
    </row>
    <row r="7" spans="1:12" ht="17.25" thickTop="1" thickBot="1" x14ac:dyDescent="0.3">
      <c r="A7" s="210" t="s">
        <v>18</v>
      </c>
      <c r="B7" s="214" t="str">
        <f>'Input adatok'!V7</f>
        <v>12cs.SISE II.</v>
      </c>
      <c r="C7" s="211">
        <f>'Input adatok'!W7</f>
        <v>21.000177999999998</v>
      </c>
      <c r="D7" s="293"/>
      <c r="E7" s="293"/>
      <c r="F7" s="293"/>
      <c r="G7" s="293"/>
      <c r="H7" s="293"/>
      <c r="I7" s="293"/>
      <c r="J7" s="293"/>
      <c r="K7" s="293"/>
      <c r="L7" s="293"/>
    </row>
    <row r="8" spans="1:12" ht="17.25" thickTop="1" thickBot="1" x14ac:dyDescent="0.3">
      <c r="A8" s="210" t="s">
        <v>21</v>
      </c>
      <c r="B8" s="214" t="str">
        <f>'Input adatok'!V8</f>
        <v>11cs.Vaja I.</v>
      </c>
      <c r="C8" s="211">
        <f>'Input adatok'!W8</f>
        <v>19.50018</v>
      </c>
      <c r="D8" s="293"/>
      <c r="E8" s="293"/>
      <c r="F8" s="293"/>
      <c r="G8" s="293"/>
      <c r="H8" s="293"/>
      <c r="I8" s="293"/>
      <c r="J8" s="293"/>
      <c r="K8" s="293"/>
      <c r="L8" s="293"/>
    </row>
    <row r="9" spans="1:12" ht="17.25" thickTop="1" thickBot="1" x14ac:dyDescent="0.3">
      <c r="A9" s="210" t="s">
        <v>22</v>
      </c>
      <c r="B9" s="214" t="str">
        <f>'Input adatok'!V9</f>
        <v>2cs.Vaja</v>
      </c>
      <c r="C9" s="211">
        <f>'Input adatok'!W9</f>
        <v>18.500198000000001</v>
      </c>
      <c r="D9" s="293"/>
      <c r="E9" s="293"/>
      <c r="F9" s="293"/>
      <c r="G9" s="293"/>
      <c r="H9" s="293"/>
      <c r="I9" s="293"/>
      <c r="J9" s="293"/>
      <c r="K9" s="293"/>
      <c r="L9" s="293"/>
    </row>
    <row r="10" spans="1:12" ht="17.25" thickTop="1" thickBot="1" x14ac:dyDescent="0.3">
      <c r="A10" s="210" t="s">
        <v>36</v>
      </c>
      <c r="B10" s="214" t="str">
        <f>'Input adatok'!V10</f>
        <v>5cs.Arany I.</v>
      </c>
      <c r="C10" s="211">
        <f>'Input adatok'!W10</f>
        <v>18.500191999999998</v>
      </c>
      <c r="D10" s="293"/>
      <c r="E10" s="293"/>
      <c r="F10" s="293"/>
      <c r="G10" s="293"/>
      <c r="H10" s="293"/>
      <c r="I10" s="293"/>
      <c r="J10" s="293"/>
      <c r="K10" s="293"/>
      <c r="L10" s="293"/>
    </row>
    <row r="11" spans="1:12" ht="17.25" thickTop="1" thickBot="1" x14ac:dyDescent="0.3">
      <c r="A11" s="210" t="s">
        <v>37</v>
      </c>
      <c r="B11" s="214" t="str">
        <f>'Input adatok'!V11</f>
        <v>4cs.Demecser</v>
      </c>
      <c r="C11" s="211">
        <f>'Input adatok'!W11</f>
        <v>17.500194</v>
      </c>
      <c r="D11" s="293"/>
      <c r="E11" s="293"/>
      <c r="F11" s="293"/>
      <c r="G11" s="293"/>
      <c r="H11" s="293"/>
      <c r="I11" s="293"/>
      <c r="J11" s="293"/>
      <c r="K11" s="293"/>
      <c r="L11" s="293"/>
    </row>
    <row r="12" spans="1:12" ht="17.25" thickTop="1" thickBot="1" x14ac:dyDescent="0.3">
      <c r="A12" s="210" t="s">
        <v>81</v>
      </c>
      <c r="B12" s="214" t="str">
        <f>'Input adatok'!V12</f>
        <v>7cs.Arany II "Piremon nők"</v>
      </c>
      <c r="C12" s="211">
        <f>'Input adatok'!W12</f>
        <v>17.500188000000001</v>
      </c>
      <c r="D12" s="293"/>
      <c r="E12" s="293"/>
      <c r="F12" s="293"/>
      <c r="G12" s="293"/>
      <c r="H12" s="293"/>
      <c r="I12" s="293"/>
      <c r="J12" s="293"/>
      <c r="K12" s="293"/>
      <c r="L12" s="293"/>
    </row>
    <row r="13" spans="1:12" ht="17.25" thickTop="1" thickBot="1" x14ac:dyDescent="0.3">
      <c r="A13" s="210" t="s">
        <v>82</v>
      </c>
      <c r="B13" s="214" t="str">
        <f>'Input adatok'!V13</f>
        <v>13cs.Dávid I.</v>
      </c>
      <c r="C13" s="211">
        <f>'Input adatok'!W13</f>
        <v>16.500176</v>
      </c>
      <c r="D13" s="293"/>
      <c r="E13" s="293"/>
      <c r="F13" s="293"/>
      <c r="G13" s="293"/>
      <c r="H13" s="293"/>
      <c r="I13" s="293"/>
      <c r="J13" s="293"/>
      <c r="K13" s="293"/>
      <c r="L13" s="293"/>
    </row>
    <row r="14" spans="1:12" ht="17.25" thickTop="1" thickBot="1" x14ac:dyDescent="0.3">
      <c r="A14" s="210" t="s">
        <v>83</v>
      </c>
      <c r="B14" s="214" t="str">
        <f>'Input adatok'!V14</f>
        <v>15cs.Dávid III.</v>
      </c>
      <c r="C14" s="211">
        <f>'Input adatok'!W14</f>
        <v>15.500171999999999</v>
      </c>
      <c r="D14" s="293"/>
      <c r="E14" s="293"/>
      <c r="F14" s="293"/>
      <c r="G14" s="293"/>
      <c r="H14" s="293"/>
      <c r="I14" s="293"/>
      <c r="J14" s="293"/>
      <c r="K14" s="293"/>
      <c r="L14" s="293"/>
    </row>
    <row r="15" spans="1:12" ht="17.25" thickTop="1" thickBot="1" x14ac:dyDescent="0.3">
      <c r="A15" s="210" t="s">
        <v>84</v>
      </c>
      <c r="B15" s="214" t="str">
        <f>'Input adatok'!V15</f>
        <v>10cs.Széchenyi II</v>
      </c>
      <c r="C15" s="211">
        <f>'Input adatok'!W15</f>
        <v>14.000182000000001</v>
      </c>
      <c r="D15" s="293"/>
      <c r="E15" s="293"/>
      <c r="F15" s="293"/>
      <c r="G15" s="293"/>
      <c r="H15" s="293"/>
      <c r="I15" s="293"/>
      <c r="J15" s="293"/>
      <c r="K15" s="293"/>
      <c r="L15" s="293"/>
    </row>
    <row r="16" spans="1:12" ht="17.25" thickTop="1" thickBot="1" x14ac:dyDescent="0.3">
      <c r="A16" s="210" t="s">
        <v>85</v>
      </c>
      <c r="B16" s="214" t="str">
        <f>'Input adatok'!V16</f>
        <v>14cs.Dávid IV.</v>
      </c>
      <c r="C16" s="211">
        <f>'Input adatok'!W16</f>
        <v>10.000173999999999</v>
      </c>
      <c r="D16" s="293"/>
      <c r="E16" s="293"/>
      <c r="F16" s="293"/>
      <c r="G16" s="293"/>
      <c r="H16" s="293"/>
      <c r="I16" s="293"/>
      <c r="J16" s="293"/>
      <c r="K16" s="293"/>
      <c r="L16" s="293"/>
    </row>
    <row r="17" spans="1:17" ht="17.25" thickTop="1" thickBot="1" x14ac:dyDescent="0.3">
      <c r="A17" s="210" t="s">
        <v>86</v>
      </c>
      <c r="B17" s="214" t="str">
        <f>'Input adatok'!V17</f>
        <v>16cs.Dávid II.</v>
      </c>
      <c r="C17" s="211">
        <f>'Input adatok'!W17</f>
        <v>9.0001700000000007</v>
      </c>
      <c r="D17" s="293"/>
      <c r="E17" s="293"/>
      <c r="F17" s="293"/>
      <c r="G17" s="293"/>
      <c r="H17" s="293"/>
      <c r="I17" s="293"/>
      <c r="J17" s="293"/>
      <c r="K17" s="293"/>
      <c r="L17" s="293"/>
    </row>
    <row r="18" spans="1:17" ht="17.25" thickTop="1" thickBot="1" x14ac:dyDescent="0.3">
      <c r="A18" s="210" t="s">
        <v>87</v>
      </c>
      <c r="B18" s="214" t="str">
        <f>'Input adatok'!V18</f>
        <v>3cs.Arany III.</v>
      </c>
      <c r="C18" s="211">
        <f>'Input adatok'!W18</f>
        <v>2.0001959999999999</v>
      </c>
      <c r="D18" s="293"/>
      <c r="E18" s="293"/>
      <c r="F18" s="293"/>
      <c r="G18" s="293"/>
      <c r="H18" s="293"/>
      <c r="I18" s="293"/>
      <c r="J18" s="293"/>
      <c r="K18" s="293"/>
      <c r="L18" s="293"/>
    </row>
    <row r="19" spans="1:17" ht="17.25" hidden="1" thickTop="1" thickBot="1" x14ac:dyDescent="0.3">
      <c r="A19" s="210" t="s">
        <v>88</v>
      </c>
      <c r="B19" s="214" t="str">
        <f>'Input adatok'!V19</f>
        <v>17cs</v>
      </c>
      <c r="C19" s="211">
        <f>'Input adatok'!W19</f>
        <v>1.680000000000001E-4</v>
      </c>
      <c r="D19" s="293"/>
      <c r="E19" s="293"/>
      <c r="F19" s="293"/>
      <c r="G19" s="293"/>
      <c r="H19" s="293"/>
      <c r="I19" s="293"/>
      <c r="J19" s="293"/>
      <c r="K19" s="293"/>
      <c r="L19" s="293"/>
    </row>
    <row r="20" spans="1:17" ht="17.25" hidden="1" thickTop="1" thickBot="1" x14ac:dyDescent="0.3">
      <c r="A20" s="210" t="s">
        <v>89</v>
      </c>
      <c r="B20" s="214" t="str">
        <f>'Input adatok'!V20</f>
        <v>18cs</v>
      </c>
      <c r="C20" s="211">
        <f>'Input adatok'!W20</f>
        <v>1.660000000000001E-4</v>
      </c>
      <c r="D20" s="293"/>
      <c r="E20" s="293"/>
      <c r="F20" s="293"/>
      <c r="G20" s="293"/>
      <c r="H20" s="293"/>
      <c r="I20" s="293"/>
      <c r="J20" s="293"/>
      <c r="K20" s="293"/>
      <c r="L20" s="293"/>
    </row>
    <row r="21" spans="1:17" ht="17.25" hidden="1" thickTop="1" thickBot="1" x14ac:dyDescent="0.3">
      <c r="A21" s="210" t="s">
        <v>90</v>
      </c>
      <c r="B21" s="214" t="str">
        <f>'Input adatok'!V21</f>
        <v>19cs</v>
      </c>
      <c r="C21" s="211">
        <f>'Input adatok'!W21</f>
        <v>1.6400000000000011E-4</v>
      </c>
      <c r="D21" s="293"/>
      <c r="E21" s="293"/>
      <c r="F21" s="293"/>
      <c r="G21" s="293"/>
      <c r="H21" s="293"/>
      <c r="I21" s="293"/>
      <c r="J21" s="293"/>
      <c r="K21" s="293"/>
      <c r="L21" s="293"/>
    </row>
    <row r="22" spans="1:17" ht="17.25" hidden="1" thickTop="1" thickBot="1" x14ac:dyDescent="0.3">
      <c r="A22" s="210" t="s">
        <v>91</v>
      </c>
      <c r="B22" s="214" t="str">
        <f>'Input adatok'!V22</f>
        <v>20cs</v>
      </c>
      <c r="C22" s="211">
        <f>'Input adatok'!W22</f>
        <v>1.6200000000000012E-4</v>
      </c>
      <c r="D22" s="294"/>
      <c r="E22" s="294"/>
      <c r="F22" s="294"/>
      <c r="G22" s="294"/>
      <c r="H22" s="294"/>
      <c r="I22" s="294"/>
      <c r="J22" s="294"/>
      <c r="K22" s="294"/>
      <c r="L22" s="294"/>
    </row>
    <row r="23" spans="1:17" ht="13.5" thickTop="1" x14ac:dyDescent="0.2">
      <c r="C23" s="4"/>
      <c r="D23" s="4"/>
      <c r="E23" s="4"/>
      <c r="F23" s="4"/>
      <c r="G23" s="4"/>
      <c r="H23" s="4"/>
      <c r="I23" s="4"/>
      <c r="J23" s="4"/>
      <c r="K23" s="4"/>
    </row>
    <row r="26" spans="1:17" ht="16.5" thickBot="1" x14ac:dyDescent="0.3">
      <c r="B26" s="135" t="s">
        <v>1</v>
      </c>
      <c r="C26" s="136" t="s">
        <v>13</v>
      </c>
      <c r="D26" s="136" t="s">
        <v>14</v>
      </c>
      <c r="E26" s="136" t="s">
        <v>15</v>
      </c>
      <c r="F26" s="136" t="s">
        <v>17</v>
      </c>
      <c r="G26" s="136" t="s">
        <v>18</v>
      </c>
      <c r="H26" s="136" t="s">
        <v>21</v>
      </c>
      <c r="I26" s="136" t="s">
        <v>22</v>
      </c>
      <c r="J26" s="136" t="s">
        <v>36</v>
      </c>
      <c r="K26" s="155" t="s">
        <v>37</v>
      </c>
      <c r="L26" s="175" t="s">
        <v>92</v>
      </c>
      <c r="N26" s="270" t="s">
        <v>121</v>
      </c>
      <c r="O26" s="270"/>
      <c r="P26" s="270"/>
      <c r="Q26" s="270"/>
    </row>
    <row r="27" spans="1:17" ht="13.5" thickTop="1" x14ac:dyDescent="0.2">
      <c r="A27" s="289" t="s">
        <v>106</v>
      </c>
      <c r="B27" s="133" t="str">
        <f>'Input adatok'!Q25</f>
        <v>Fésüs Gábor</v>
      </c>
      <c r="C27" s="134">
        <f>'Input adatok'!R25</f>
        <v>0.5</v>
      </c>
      <c r="D27" s="134">
        <f>'Input adatok'!S25</f>
        <v>0</v>
      </c>
      <c r="E27" s="134">
        <f>'Input adatok'!T25</f>
        <v>1</v>
      </c>
      <c r="F27" s="134">
        <f>'Input adatok'!U25</f>
        <v>0</v>
      </c>
      <c r="G27" s="134">
        <f>'Input adatok'!V25</f>
        <v>0.5</v>
      </c>
      <c r="H27" s="134">
        <f>'Input adatok'!W25</f>
        <v>0</v>
      </c>
      <c r="I27" s="134">
        <f>'Input adatok'!X25</f>
        <v>0.5</v>
      </c>
      <c r="J27" s="134">
        <f>'Input adatok'!Y25</f>
        <v>0.5</v>
      </c>
      <c r="K27" s="156">
        <f>'Input adatok'!Z25</f>
        <v>1</v>
      </c>
      <c r="L27" s="176">
        <f>'Input adatok'!AA25</f>
        <v>4</v>
      </c>
      <c r="N27" s="261" t="str">
        <f>'Input adatok'!AH25</f>
        <v>1.</v>
      </c>
      <c r="O27" s="261" t="str">
        <f>'Input adatok'!AI25</f>
        <v>Barnóth Róbert</v>
      </c>
      <c r="P27" s="262">
        <f>'Input adatok'!AJ25</f>
        <v>7.0028500190000003</v>
      </c>
      <c r="Q27" s="261" t="str">
        <f>'Input adatok'!AK25</f>
        <v>6cs.Piremon</v>
      </c>
    </row>
    <row r="28" spans="1:17" x14ac:dyDescent="0.2">
      <c r="A28" s="290"/>
      <c r="B28" s="58" t="str">
        <f>'Input adatok'!Q26</f>
        <v>Makkai Balázs</v>
      </c>
      <c r="C28" s="118">
        <f>'Input adatok'!R26</f>
        <v>0</v>
      </c>
      <c r="D28" s="118">
        <f>'Input adatok'!S26</f>
        <v>1</v>
      </c>
      <c r="E28" s="118">
        <f>'Input adatok'!T26</f>
        <v>1</v>
      </c>
      <c r="F28" s="118">
        <f>'Input adatok'!U26</f>
        <v>0</v>
      </c>
      <c r="G28" s="118">
        <f>'Input adatok'!V26</f>
        <v>1</v>
      </c>
      <c r="H28" s="118">
        <f>'Input adatok'!W26</f>
        <v>1</v>
      </c>
      <c r="I28" s="118">
        <f>'Input adatok'!X26</f>
        <v>1</v>
      </c>
      <c r="J28" s="118">
        <f>'Input adatok'!Y26</f>
        <v>0</v>
      </c>
      <c r="K28" s="157">
        <f>'Input adatok'!Z26</f>
        <v>1</v>
      </c>
      <c r="L28" s="177">
        <f>'Input adatok'!AA26</f>
        <v>6</v>
      </c>
      <c r="N28" s="261" t="str">
        <f>'Input adatok'!AH26</f>
        <v>2.</v>
      </c>
      <c r="O28" s="261" t="str">
        <f>'Input adatok'!AI26</f>
        <v>Haraszti Sándor</v>
      </c>
      <c r="P28" s="262">
        <f>'Input adatok'!AJ26</f>
        <v>7.0017500194000002</v>
      </c>
      <c r="Q28" s="261" t="str">
        <f>'Input adatok'!AK26</f>
        <v>4cs.Demecser</v>
      </c>
    </row>
    <row r="29" spans="1:17" x14ac:dyDescent="0.2">
      <c r="A29" s="290"/>
      <c r="B29" s="58" t="str">
        <f>'Input adatok'!Q27</f>
        <v>Illés Eduárd</v>
      </c>
      <c r="C29" s="118">
        <f>'Input adatok'!R27</f>
        <v>0</v>
      </c>
      <c r="D29" s="118">
        <f>'Input adatok'!S27</f>
        <v>0</v>
      </c>
      <c r="E29" s="118">
        <f>'Input adatok'!T27</f>
        <v>0</v>
      </c>
      <c r="F29" s="118">
        <f>'Input adatok'!U27</f>
        <v>0</v>
      </c>
      <c r="G29" s="118">
        <f>'Input adatok'!V27</f>
        <v>0</v>
      </c>
      <c r="H29" s="118">
        <f>'Input adatok'!W27</f>
        <v>0</v>
      </c>
      <c r="I29" s="118">
        <f>'Input adatok'!X27</f>
        <v>0</v>
      </c>
      <c r="J29" s="118">
        <f>'Input adatok'!Y27</f>
        <v>0</v>
      </c>
      <c r="K29" s="157">
        <f>'Input adatok'!Z27</f>
        <v>0</v>
      </c>
      <c r="L29" s="177">
        <f>'Input adatok'!AA27</f>
        <v>0</v>
      </c>
      <c r="N29" s="261" t="str">
        <f>'Input adatok'!AH27</f>
        <v>3.</v>
      </c>
      <c r="O29" s="261" t="str">
        <f>'Input adatok'!AI27</f>
        <v>Makkai Balázs</v>
      </c>
      <c r="P29" s="262">
        <f>'Input adatok'!AJ27</f>
        <v>6.0018500198</v>
      </c>
      <c r="Q29" s="261" t="str">
        <f>'Input adatok'!AK27</f>
        <v>2cs.Vaja</v>
      </c>
    </row>
    <row r="30" spans="1:17" x14ac:dyDescent="0.2">
      <c r="A30" s="290"/>
      <c r="B30" s="58" t="str">
        <f>'Input adatok'!Q28</f>
        <v>Haraszti Sándor</v>
      </c>
      <c r="C30" s="118">
        <f>'Input adatok'!R28</f>
        <v>1</v>
      </c>
      <c r="D30" s="118">
        <f>'Input adatok'!S28</f>
        <v>0</v>
      </c>
      <c r="E30" s="118">
        <f>'Input adatok'!T28</f>
        <v>1</v>
      </c>
      <c r="F30" s="118">
        <f>'Input adatok'!U28</f>
        <v>1</v>
      </c>
      <c r="G30" s="118">
        <f>'Input adatok'!V28</f>
        <v>0.5</v>
      </c>
      <c r="H30" s="118">
        <f>'Input adatok'!W28</f>
        <v>1</v>
      </c>
      <c r="I30" s="118">
        <f>'Input adatok'!X28</f>
        <v>1</v>
      </c>
      <c r="J30" s="118">
        <f>'Input adatok'!Y28</f>
        <v>0.5</v>
      </c>
      <c r="K30" s="157">
        <f>'Input adatok'!Z28</f>
        <v>1</v>
      </c>
      <c r="L30" s="177">
        <f>'Input adatok'!AA28</f>
        <v>7</v>
      </c>
      <c r="N30" s="261" t="str">
        <f>'Input adatok'!AH28</f>
        <v>4.</v>
      </c>
      <c r="O30" s="261" t="str">
        <f>'Input adatok'!AI28</f>
        <v>Rubóczki Tibor</v>
      </c>
      <c r="P30" s="262">
        <f>'Input adatok'!AJ28</f>
        <v>5.5030000185999999</v>
      </c>
      <c r="Q30" s="261" t="str">
        <f>'Input adatok'!AK28</f>
        <v>8cs.SISE I.</v>
      </c>
    </row>
    <row r="31" spans="1:17" x14ac:dyDescent="0.2">
      <c r="A31" s="290"/>
      <c r="B31" s="58" t="str">
        <f>'Input adatok'!Q29</f>
        <v>Gócza Ádám</v>
      </c>
      <c r="C31" s="118">
        <f>'Input adatok'!R29</f>
        <v>1</v>
      </c>
      <c r="D31" s="118">
        <f>'Input adatok'!S29</f>
        <v>1</v>
      </c>
      <c r="E31" s="118">
        <f>'Input adatok'!T29</f>
        <v>0</v>
      </c>
      <c r="F31" s="118">
        <f>'Input adatok'!U29</f>
        <v>1</v>
      </c>
      <c r="G31" s="118">
        <f>'Input adatok'!V29</f>
        <v>0.5</v>
      </c>
      <c r="H31" s="118">
        <f>'Input adatok'!W29</f>
        <v>0</v>
      </c>
      <c r="I31" s="118">
        <f>'Input adatok'!X29</f>
        <v>1</v>
      </c>
      <c r="J31" s="118">
        <f>'Input adatok'!Y29</f>
        <v>0.5</v>
      </c>
      <c r="K31" s="157">
        <f>'Input adatok'!Z29</f>
        <v>0.5</v>
      </c>
      <c r="L31" s="177">
        <f>'Input adatok'!AA29</f>
        <v>5.5</v>
      </c>
      <c r="N31" s="261" t="str">
        <f>'Input adatok'!AH29</f>
        <v>5.</v>
      </c>
      <c r="O31" s="261" t="str">
        <f>'Input adatok'!AI29</f>
        <v>Gócza Ádám</v>
      </c>
      <c r="P31" s="262">
        <f>'Input adatok'!AJ29</f>
        <v>5.5018500191999999</v>
      </c>
      <c r="Q31" s="261" t="str">
        <f>'Input adatok'!AK29</f>
        <v>5cs.Arany I.</v>
      </c>
    </row>
    <row r="32" spans="1:17" x14ac:dyDescent="0.2">
      <c r="A32" s="290"/>
      <c r="B32" s="58" t="str">
        <f>'Input adatok'!Q30</f>
        <v>Barnóth Róbert</v>
      </c>
      <c r="C32" s="118">
        <f>'Input adatok'!R30</f>
        <v>1</v>
      </c>
      <c r="D32" s="118">
        <f>'Input adatok'!S30</f>
        <v>1</v>
      </c>
      <c r="E32" s="118">
        <f>'Input adatok'!T30</f>
        <v>1</v>
      </c>
      <c r="F32" s="118">
        <f>'Input adatok'!U30</f>
        <v>1</v>
      </c>
      <c r="G32" s="118">
        <f>'Input adatok'!V30</f>
        <v>1</v>
      </c>
      <c r="H32" s="118">
        <f>'Input adatok'!W30</f>
        <v>0</v>
      </c>
      <c r="I32" s="118">
        <f>'Input adatok'!X30</f>
        <v>1</v>
      </c>
      <c r="J32" s="118">
        <f>'Input adatok'!Y30</f>
        <v>0.5</v>
      </c>
      <c r="K32" s="157">
        <f>'Input adatok'!Z30</f>
        <v>0.5</v>
      </c>
      <c r="L32" s="177">
        <f>'Input adatok'!AA30</f>
        <v>7</v>
      </c>
      <c r="N32" s="261" t="str">
        <f>'Input adatok'!AH30</f>
        <v>6.</v>
      </c>
      <c r="O32" s="261" t="str">
        <f>'Input adatok'!AI30</f>
        <v>Nagy Krisztina</v>
      </c>
      <c r="P32" s="262">
        <f>'Input adatok'!AJ30</f>
        <v>5.5017500188000001</v>
      </c>
      <c r="Q32" s="261" t="str">
        <f>'Input adatok'!AK30</f>
        <v>7cs.Arany II "Piremon nők"</v>
      </c>
    </row>
    <row r="33" spans="1:17" x14ac:dyDescent="0.2">
      <c r="A33" s="290"/>
      <c r="B33" s="58" t="str">
        <f>'Input adatok'!Q31</f>
        <v>Nagy Krisztina</v>
      </c>
      <c r="C33" s="118">
        <f>'Input adatok'!R31</f>
        <v>1</v>
      </c>
      <c r="D33" s="118">
        <f>'Input adatok'!S31</f>
        <v>1</v>
      </c>
      <c r="E33" s="118">
        <f>'Input adatok'!T31</f>
        <v>0</v>
      </c>
      <c r="F33" s="118">
        <f>'Input adatok'!U31</f>
        <v>0</v>
      </c>
      <c r="G33" s="118">
        <f>'Input adatok'!V31</f>
        <v>0</v>
      </c>
      <c r="H33" s="118">
        <f>'Input adatok'!W31</f>
        <v>1</v>
      </c>
      <c r="I33" s="118">
        <f>'Input adatok'!X31</f>
        <v>1</v>
      </c>
      <c r="J33" s="118">
        <f>'Input adatok'!Y31</f>
        <v>0.5</v>
      </c>
      <c r="K33" s="157">
        <f>'Input adatok'!Z31</f>
        <v>1</v>
      </c>
      <c r="L33" s="177">
        <f>'Input adatok'!AA31</f>
        <v>5.5</v>
      </c>
      <c r="N33" s="261" t="str">
        <f>'Input adatok'!AH31</f>
        <v>7.</v>
      </c>
      <c r="O33" s="261" t="str">
        <f>'Input adatok'!AI31</f>
        <v>Orosz Ferenc</v>
      </c>
      <c r="P33" s="262">
        <f>'Input adatok'!AJ31</f>
        <v>5.0026000183999999</v>
      </c>
      <c r="Q33" s="261" t="str">
        <f>'Input adatok'!AK31</f>
        <v>9cs.Nyírbátor</v>
      </c>
    </row>
    <row r="34" spans="1:17" x14ac:dyDescent="0.2">
      <c r="A34" s="290"/>
      <c r="B34" s="58" t="str">
        <f>'Input adatok'!Q32</f>
        <v>Rubóczki Tibor</v>
      </c>
      <c r="C34" s="118">
        <f>'Input adatok'!R32</f>
        <v>1</v>
      </c>
      <c r="D34" s="118">
        <f>'Input adatok'!S32</f>
        <v>1</v>
      </c>
      <c r="E34" s="118">
        <f>'Input adatok'!T32</f>
        <v>0</v>
      </c>
      <c r="F34" s="118">
        <f>'Input adatok'!U32</f>
        <v>0</v>
      </c>
      <c r="G34" s="118">
        <f>'Input adatok'!V32</f>
        <v>1</v>
      </c>
      <c r="H34" s="118">
        <f>'Input adatok'!W32</f>
        <v>1</v>
      </c>
      <c r="I34" s="118">
        <f>'Input adatok'!X32</f>
        <v>0.5</v>
      </c>
      <c r="J34" s="118">
        <f>'Input adatok'!Y32</f>
        <v>0</v>
      </c>
      <c r="K34" s="157">
        <f>'Input adatok'!Z32</f>
        <v>1</v>
      </c>
      <c r="L34" s="177">
        <f>'Input adatok'!AA32</f>
        <v>5.5</v>
      </c>
      <c r="N34" s="261" t="str">
        <f>'Input adatok'!AH32</f>
        <v>8.</v>
      </c>
      <c r="O34" s="261" t="str">
        <f>'Input adatok'!AI32</f>
        <v>Pethő Dávid</v>
      </c>
      <c r="P34" s="262">
        <f>'Input adatok'!AJ32</f>
        <v>5.0015500171999996</v>
      </c>
      <c r="Q34" s="261" t="str">
        <f>'Input adatok'!AK32</f>
        <v>15cs.Dávid III.</v>
      </c>
    </row>
    <row r="35" spans="1:17" x14ac:dyDescent="0.2">
      <c r="A35" s="290"/>
      <c r="B35" s="58" t="str">
        <f>'Input adatok'!Q33</f>
        <v>Orosz Ferenc</v>
      </c>
      <c r="C35" s="118">
        <f>'Input adatok'!R33</f>
        <v>0.5</v>
      </c>
      <c r="D35" s="118">
        <f>'Input adatok'!S33</f>
        <v>1</v>
      </c>
      <c r="E35" s="118">
        <f>'Input adatok'!T33</f>
        <v>1</v>
      </c>
      <c r="F35" s="118">
        <f>'Input adatok'!U33</f>
        <v>1</v>
      </c>
      <c r="G35" s="118">
        <f>'Input adatok'!V33</f>
        <v>0</v>
      </c>
      <c r="H35" s="118">
        <f>'Input adatok'!W33</f>
        <v>0</v>
      </c>
      <c r="I35" s="118">
        <f>'Input adatok'!X33</f>
        <v>0.5</v>
      </c>
      <c r="J35" s="118">
        <f>'Input adatok'!Y33</f>
        <v>0</v>
      </c>
      <c r="K35" s="157">
        <f>'Input adatok'!Z33</f>
        <v>1</v>
      </c>
      <c r="L35" s="177">
        <f>'Input adatok'!AA33</f>
        <v>5</v>
      </c>
      <c r="N35" s="261" t="str">
        <f>'Input adatok'!AH33</f>
        <v>9.</v>
      </c>
      <c r="O35" s="261" t="str">
        <f>'Input adatok'!AI33</f>
        <v>Papp László</v>
      </c>
      <c r="P35" s="262">
        <f>'Input adatok'!AJ33</f>
        <v>4.5021000178000001</v>
      </c>
      <c r="Q35" s="261" t="str">
        <f>'Input adatok'!AK33</f>
        <v>12cs.SISE II.</v>
      </c>
    </row>
    <row r="36" spans="1:17" x14ac:dyDescent="0.2">
      <c r="A36" s="290"/>
      <c r="B36" s="58" t="str">
        <f>'Input adatok'!Q34</f>
        <v>Soltész Violetta</v>
      </c>
      <c r="C36" s="118">
        <f>'Input adatok'!R34</f>
        <v>1</v>
      </c>
      <c r="D36" s="118">
        <f>'Input adatok'!S34</f>
        <v>0</v>
      </c>
      <c r="E36" s="118">
        <f>'Input adatok'!T34</f>
        <v>0</v>
      </c>
      <c r="F36" s="118">
        <f>'Input adatok'!U34</f>
        <v>1</v>
      </c>
      <c r="G36" s="118">
        <f>'Input adatok'!V34</f>
        <v>1</v>
      </c>
      <c r="H36" s="118">
        <f>'Input adatok'!W34</f>
        <v>0</v>
      </c>
      <c r="I36" s="118">
        <f>'Input adatok'!X34</f>
        <v>0</v>
      </c>
      <c r="J36" s="118">
        <f>'Input adatok'!Y34</f>
        <v>1</v>
      </c>
      <c r="K36" s="157">
        <f>'Input adatok'!Z34</f>
        <v>0</v>
      </c>
      <c r="L36" s="177">
        <f>'Input adatok'!AA34</f>
        <v>4</v>
      </c>
      <c r="N36" s="261" t="str">
        <f>'Input adatok'!AH34</f>
        <v>10.</v>
      </c>
      <c r="O36" s="261" t="str">
        <f>'Input adatok'!AI34</f>
        <v>Fésüs Gábor</v>
      </c>
      <c r="P36" s="262">
        <f>'Input adatok'!AJ34</f>
        <v>4.0021000200000003</v>
      </c>
      <c r="Q36" s="261" t="str">
        <f>'Input adatok'!AK34</f>
        <v>1cs.Széchenyi I.</v>
      </c>
    </row>
    <row r="37" spans="1:17" x14ac:dyDescent="0.2">
      <c r="A37" s="290"/>
      <c r="B37" s="58" t="str">
        <f>'Input adatok'!Q35</f>
        <v>Rozinyák Attila</v>
      </c>
      <c r="C37" s="118">
        <f>'Input adatok'!R35</f>
        <v>1</v>
      </c>
      <c r="D37" s="118">
        <f>'Input adatok'!S35</f>
        <v>0</v>
      </c>
      <c r="E37" s="118">
        <f>'Input adatok'!T35</f>
        <v>0</v>
      </c>
      <c r="F37" s="118">
        <f>'Input adatok'!U35</f>
        <v>1</v>
      </c>
      <c r="G37" s="118">
        <f>'Input adatok'!V35</f>
        <v>0</v>
      </c>
      <c r="H37" s="118">
        <f>'Input adatok'!W35</f>
        <v>0</v>
      </c>
      <c r="I37" s="118">
        <f>'Input adatok'!X35</f>
        <v>0</v>
      </c>
      <c r="J37" s="118">
        <f>'Input adatok'!Y35</f>
        <v>0</v>
      </c>
      <c r="K37" s="157">
        <f>'Input adatok'!Z35</f>
        <v>0</v>
      </c>
      <c r="L37" s="177">
        <f>'Input adatok'!AA35</f>
        <v>2</v>
      </c>
      <c r="N37" s="261" t="str">
        <f>'Input adatok'!AH35</f>
        <v>11.</v>
      </c>
      <c r="O37" s="261" t="str">
        <f>'Input adatok'!AI35</f>
        <v>Soltész Violetta</v>
      </c>
      <c r="P37" s="262">
        <f>'Input adatok'!AJ35</f>
        <v>4.0014000182</v>
      </c>
      <c r="Q37" s="261" t="str">
        <f>'Input adatok'!AK35</f>
        <v>10cs.Széchenyi II</v>
      </c>
    </row>
    <row r="38" spans="1:17" x14ac:dyDescent="0.2">
      <c r="A38" s="290"/>
      <c r="B38" s="58" t="str">
        <f>'Input adatok'!Q36</f>
        <v>Papp László</v>
      </c>
      <c r="C38" s="118">
        <f>'Input adatok'!R36</f>
        <v>0</v>
      </c>
      <c r="D38" s="118">
        <f>'Input adatok'!S36</f>
        <v>0</v>
      </c>
      <c r="E38" s="118">
        <f>'Input adatok'!T36</f>
        <v>1</v>
      </c>
      <c r="F38" s="118">
        <f>'Input adatok'!U36</f>
        <v>0</v>
      </c>
      <c r="G38" s="118">
        <f>'Input adatok'!V36</f>
        <v>0.5</v>
      </c>
      <c r="H38" s="118">
        <f>'Input adatok'!W36</f>
        <v>1</v>
      </c>
      <c r="I38" s="118">
        <f>'Input adatok'!X36</f>
        <v>0.5</v>
      </c>
      <c r="J38" s="118">
        <f>'Input adatok'!Y36</f>
        <v>0.5</v>
      </c>
      <c r="K38" s="157">
        <f>'Input adatok'!Z36</f>
        <v>1</v>
      </c>
      <c r="L38" s="177">
        <f>'Input adatok'!AA36</f>
        <v>4.5</v>
      </c>
      <c r="N38" s="261" t="str">
        <f>'Input adatok'!AH36</f>
        <v>12.</v>
      </c>
      <c r="O38" s="261" t="str">
        <f>'Input adatok'!AI36</f>
        <v>Tóth Manfréd</v>
      </c>
      <c r="P38" s="262">
        <f>'Input adatok'!AJ36</f>
        <v>3.0010000174</v>
      </c>
      <c r="Q38" s="261" t="str">
        <f>'Input adatok'!AK36</f>
        <v>14cs.Dávid IV.</v>
      </c>
    </row>
    <row r="39" spans="1:17" x14ac:dyDescent="0.2">
      <c r="A39" s="290"/>
      <c r="B39" s="58" t="str">
        <f>'Input adatok'!Q37</f>
        <v>Ignácz József</v>
      </c>
      <c r="C39" s="118">
        <f>'Input adatok'!R37</f>
        <v>0</v>
      </c>
      <c r="D39" s="118">
        <f>'Input adatok'!S37</f>
        <v>0</v>
      </c>
      <c r="E39" s="118">
        <f>'Input adatok'!T37</f>
        <v>1</v>
      </c>
      <c r="F39" s="118">
        <f>'Input adatok'!U37</f>
        <v>0</v>
      </c>
      <c r="G39" s="118">
        <f>'Input adatok'!V37</f>
        <v>0</v>
      </c>
      <c r="H39" s="118">
        <f>'Input adatok'!W37</f>
        <v>0</v>
      </c>
      <c r="I39" s="118">
        <f>'Input adatok'!X37</f>
        <v>1</v>
      </c>
      <c r="J39" s="118">
        <f>'Input adatok'!Y37</f>
        <v>0</v>
      </c>
      <c r="K39" s="157">
        <f>'Input adatok'!Z37</f>
        <v>0</v>
      </c>
      <c r="L39" s="177">
        <f>'Input adatok'!AA37</f>
        <v>2</v>
      </c>
      <c r="N39" s="261" t="str">
        <f>'Input adatok'!AH37</f>
        <v>13.</v>
      </c>
      <c r="O39" s="261" t="str">
        <f>'Input adatok'!AI37</f>
        <v>Rozinyák Attila</v>
      </c>
      <c r="P39" s="262">
        <f>'Input adatok'!AJ37</f>
        <v>2.0019500180000001</v>
      </c>
      <c r="Q39" s="261" t="str">
        <f>'Input adatok'!AK37</f>
        <v>11cs.Vaja I.</v>
      </c>
    </row>
    <row r="40" spans="1:17" x14ac:dyDescent="0.2">
      <c r="A40" s="290"/>
      <c r="B40" s="58" t="str">
        <f>'Input adatok'!Q38</f>
        <v>Tóth Manfréd</v>
      </c>
      <c r="C40" s="118">
        <f>'Input adatok'!R38</f>
        <v>0</v>
      </c>
      <c r="D40" s="118">
        <f>'Input adatok'!S38</f>
        <v>0</v>
      </c>
      <c r="E40" s="118">
        <f>'Input adatok'!T38</f>
        <v>0</v>
      </c>
      <c r="F40" s="118">
        <f>'Input adatok'!U38</f>
        <v>1</v>
      </c>
      <c r="G40" s="118">
        <f>'Input adatok'!V38</f>
        <v>0</v>
      </c>
      <c r="H40" s="118">
        <f>'Input adatok'!W38</f>
        <v>1</v>
      </c>
      <c r="I40" s="118">
        <f>'Input adatok'!X38</f>
        <v>0</v>
      </c>
      <c r="J40" s="118">
        <f>'Input adatok'!Y38</f>
        <v>1</v>
      </c>
      <c r="K40" s="157">
        <f>'Input adatok'!Z38</f>
        <v>0</v>
      </c>
      <c r="L40" s="177">
        <f>'Input adatok'!AA38</f>
        <v>3</v>
      </c>
      <c r="N40" s="261" t="str">
        <f>'Input adatok'!AH38</f>
        <v>14.</v>
      </c>
      <c r="O40" s="261" t="str">
        <f>'Input adatok'!AI38</f>
        <v>Ignácz József</v>
      </c>
      <c r="P40" s="262">
        <f>'Input adatok'!AJ38</f>
        <v>2.0016500175999998</v>
      </c>
      <c r="Q40" s="261" t="str">
        <f>'Input adatok'!AK38</f>
        <v>13cs.Dávid I.</v>
      </c>
    </row>
    <row r="41" spans="1:17" x14ac:dyDescent="0.2">
      <c r="A41" s="290"/>
      <c r="B41" s="58" t="str">
        <f>'Input adatok'!Q39</f>
        <v>Pethő Dávid</v>
      </c>
      <c r="C41" s="118">
        <f>'Input adatok'!R39</f>
        <v>0</v>
      </c>
      <c r="D41" s="118">
        <f>'Input adatok'!S39</f>
        <v>1</v>
      </c>
      <c r="E41" s="118">
        <f>'Input adatok'!T39</f>
        <v>1</v>
      </c>
      <c r="F41" s="118">
        <f>'Input adatok'!U39</f>
        <v>1</v>
      </c>
      <c r="G41" s="118">
        <f>'Input adatok'!V39</f>
        <v>0</v>
      </c>
      <c r="H41" s="118">
        <f>'Input adatok'!W39</f>
        <v>1</v>
      </c>
      <c r="I41" s="118">
        <f>'Input adatok'!X39</f>
        <v>0</v>
      </c>
      <c r="J41" s="118">
        <f>'Input adatok'!Y39</f>
        <v>1</v>
      </c>
      <c r="K41" s="157">
        <f>'Input adatok'!Z39</f>
        <v>0</v>
      </c>
      <c r="L41" s="177">
        <f>'Input adatok'!AA39</f>
        <v>5</v>
      </c>
      <c r="N41" s="261" t="str">
        <f>'Input adatok'!AH39</f>
        <v>15.</v>
      </c>
      <c r="O41" s="261" t="str">
        <f>'Input adatok'!AI39</f>
        <v>Bulyáki Ádám</v>
      </c>
      <c r="P41" s="262">
        <f>'Input adatok'!AJ39</f>
        <v>2.0009000170000002</v>
      </c>
      <c r="Q41" s="261" t="str">
        <f>'Input adatok'!AK39</f>
        <v>16cs.Dávid II.</v>
      </c>
    </row>
    <row r="42" spans="1:17" x14ac:dyDescent="0.2">
      <c r="A42" s="290"/>
      <c r="B42" s="58" t="str">
        <f>'Input adatok'!Q40</f>
        <v>Bulyáki Ádám</v>
      </c>
      <c r="C42" s="118">
        <f>'Input adatok'!R40</f>
        <v>0</v>
      </c>
      <c r="D42" s="118">
        <f>'Input adatok'!S40</f>
        <v>1</v>
      </c>
      <c r="E42" s="118">
        <f>'Input adatok'!T40</f>
        <v>0</v>
      </c>
      <c r="F42" s="118">
        <f>'Input adatok'!U40</f>
        <v>0</v>
      </c>
      <c r="G42" s="118">
        <f>'Input adatok'!V40</f>
        <v>1</v>
      </c>
      <c r="H42" s="118">
        <f>'Input adatok'!W40</f>
        <v>0</v>
      </c>
      <c r="I42" s="118">
        <f>'Input adatok'!X40</f>
        <v>0</v>
      </c>
      <c r="J42" s="118">
        <f>'Input adatok'!Y40</f>
        <v>0</v>
      </c>
      <c r="K42" s="157">
        <f>'Input adatok'!Z40</f>
        <v>0</v>
      </c>
      <c r="L42" s="177">
        <f>'Input adatok'!AA40</f>
        <v>2</v>
      </c>
      <c r="N42" s="261" t="str">
        <f>'Input adatok'!AH40</f>
        <v>16.</v>
      </c>
      <c r="O42" s="261" t="str">
        <f>'Input adatok'!AI40</f>
        <v>Illés Eduárd</v>
      </c>
      <c r="P42" s="262">
        <f>'Input adatok'!AJ40</f>
        <v>2.000196E-4</v>
      </c>
      <c r="Q42" s="261" t="str">
        <f>'Input adatok'!AK40</f>
        <v>3cs.Arany III.</v>
      </c>
    </row>
    <row r="43" spans="1:17" x14ac:dyDescent="0.2">
      <c r="A43" s="290"/>
      <c r="B43" s="58" t="str">
        <f>'Input adatok'!Q41</f>
        <v>17-1</v>
      </c>
      <c r="C43" s="118" t="b">
        <f>'Input adatok'!R41</f>
        <v>0</v>
      </c>
      <c r="D43" s="118" t="b">
        <f>'Input adatok'!S41</f>
        <v>0</v>
      </c>
      <c r="E43" s="118" t="b">
        <f>'Input adatok'!T41</f>
        <v>0</v>
      </c>
      <c r="F43" s="118" t="b">
        <f>'Input adatok'!U41</f>
        <v>0</v>
      </c>
      <c r="G43" s="118" t="b">
        <f>'Input adatok'!V41</f>
        <v>0</v>
      </c>
      <c r="H43" s="118" t="b">
        <f>'Input adatok'!W41</f>
        <v>0</v>
      </c>
      <c r="I43" s="118" t="b">
        <f>'Input adatok'!X41</f>
        <v>0</v>
      </c>
      <c r="J43" s="118" t="b">
        <f>'Input adatok'!Y41</f>
        <v>0</v>
      </c>
      <c r="K43" s="157" t="b">
        <f>'Input adatok'!Z41</f>
        <v>0</v>
      </c>
      <c r="L43" s="177">
        <f>'Input adatok'!AA41</f>
        <v>0</v>
      </c>
      <c r="N43" s="261" t="str">
        <f>'Input adatok'!AH41</f>
        <v>17.</v>
      </c>
      <c r="O43" s="261" t="str">
        <f>'Input adatok'!AI41</f>
        <v>17-1</v>
      </c>
      <c r="P43" s="262">
        <f>'Input adatok'!AJ41</f>
        <v>1.6800000000000011E-8</v>
      </c>
      <c r="Q43" s="261" t="str">
        <f>'Input adatok'!AK41</f>
        <v>17cs</v>
      </c>
    </row>
    <row r="44" spans="1:17" x14ac:dyDescent="0.2">
      <c r="A44" s="290"/>
      <c r="B44" s="58" t="str">
        <f>'Input adatok'!Q42</f>
        <v>18-1</v>
      </c>
      <c r="C44" s="118" t="b">
        <f>'Input adatok'!R42</f>
        <v>0</v>
      </c>
      <c r="D44" s="118" t="b">
        <f>'Input adatok'!S42</f>
        <v>0</v>
      </c>
      <c r="E44" s="118" t="b">
        <f>'Input adatok'!T42</f>
        <v>0</v>
      </c>
      <c r="F44" s="118" t="b">
        <f>'Input adatok'!U42</f>
        <v>0</v>
      </c>
      <c r="G44" s="118" t="b">
        <f>'Input adatok'!V42</f>
        <v>0</v>
      </c>
      <c r="H44" s="118" t="b">
        <f>'Input adatok'!W42</f>
        <v>0</v>
      </c>
      <c r="I44" s="118" t="b">
        <f>'Input adatok'!X42</f>
        <v>0</v>
      </c>
      <c r="J44" s="118" t="b">
        <f>'Input adatok'!Y42</f>
        <v>0</v>
      </c>
      <c r="K44" s="157" t="b">
        <f>'Input adatok'!Z42</f>
        <v>0</v>
      </c>
      <c r="L44" s="177">
        <f>'Input adatok'!AA42</f>
        <v>0</v>
      </c>
      <c r="N44" s="261" t="str">
        <f>'Input adatok'!AH42</f>
        <v>18.</v>
      </c>
      <c r="O44" s="261" t="str">
        <f>'Input adatok'!AI42</f>
        <v>18-1</v>
      </c>
      <c r="P44" s="262">
        <f>'Input adatok'!AJ42</f>
        <v>1.660000000000001E-8</v>
      </c>
      <c r="Q44" s="261" t="str">
        <f>'Input adatok'!AK42</f>
        <v>18cs</v>
      </c>
    </row>
    <row r="45" spans="1:17" x14ac:dyDescent="0.2">
      <c r="A45" s="290"/>
      <c r="B45" s="58" t="str">
        <f>'Input adatok'!Q43</f>
        <v>19-1</v>
      </c>
      <c r="C45" s="118" t="b">
        <f>'Input adatok'!R43</f>
        <v>0</v>
      </c>
      <c r="D45" s="118" t="b">
        <f>'Input adatok'!S43</f>
        <v>0</v>
      </c>
      <c r="E45" s="118" t="b">
        <f>'Input adatok'!T43</f>
        <v>0</v>
      </c>
      <c r="F45" s="118" t="b">
        <f>'Input adatok'!U43</f>
        <v>0</v>
      </c>
      <c r="G45" s="118" t="b">
        <f>'Input adatok'!V43</f>
        <v>0</v>
      </c>
      <c r="H45" s="118" t="b">
        <f>'Input adatok'!W43</f>
        <v>0</v>
      </c>
      <c r="I45" s="118" t="b">
        <f>'Input adatok'!X43</f>
        <v>0</v>
      </c>
      <c r="J45" s="118" t="b">
        <f>'Input adatok'!Y43</f>
        <v>0</v>
      </c>
      <c r="K45" s="157" t="b">
        <f>'Input adatok'!Z43</f>
        <v>0</v>
      </c>
      <c r="L45" s="177">
        <f>'Input adatok'!AA43</f>
        <v>0</v>
      </c>
      <c r="N45" s="261" t="str">
        <f>'Input adatok'!AH43</f>
        <v>19.</v>
      </c>
      <c r="O45" s="261" t="str">
        <f>'Input adatok'!AI43</f>
        <v>19-1</v>
      </c>
      <c r="P45" s="262">
        <f>'Input adatok'!AJ43</f>
        <v>1.6400000000000011E-8</v>
      </c>
      <c r="Q45" s="261" t="str">
        <f>'Input adatok'!AK43</f>
        <v>19cs</v>
      </c>
    </row>
    <row r="46" spans="1:17" ht="13.5" thickBot="1" x14ac:dyDescent="0.25">
      <c r="A46" s="291"/>
      <c r="B46" s="119" t="str">
        <f>'Input adatok'!Q44</f>
        <v>120-1</v>
      </c>
      <c r="C46" s="120" t="b">
        <f>'Input adatok'!R44</f>
        <v>0</v>
      </c>
      <c r="D46" s="120" t="b">
        <f>'Input adatok'!S44</f>
        <v>0</v>
      </c>
      <c r="E46" s="120" t="b">
        <f>'Input adatok'!T44</f>
        <v>0</v>
      </c>
      <c r="F46" s="120" t="b">
        <f>'Input adatok'!U44</f>
        <v>0</v>
      </c>
      <c r="G46" s="120" t="b">
        <f>'Input adatok'!V44</f>
        <v>0</v>
      </c>
      <c r="H46" s="120" t="b">
        <f>'Input adatok'!W44</f>
        <v>0</v>
      </c>
      <c r="I46" s="120" t="b">
        <f>'Input adatok'!X44</f>
        <v>0</v>
      </c>
      <c r="J46" s="120" t="b">
        <f>'Input adatok'!Y44</f>
        <v>0</v>
      </c>
      <c r="K46" s="158" t="b">
        <f>'Input adatok'!Z44</f>
        <v>0</v>
      </c>
      <c r="L46" s="178">
        <f>'Input adatok'!AA44</f>
        <v>0</v>
      </c>
      <c r="N46" s="261" t="str">
        <f>'Input adatok'!AH44</f>
        <v>20.</v>
      </c>
      <c r="O46" s="261" t="str">
        <f>'Input adatok'!AI44</f>
        <v>120-1</v>
      </c>
      <c r="P46" s="262">
        <f>'Input adatok'!AJ44</f>
        <v>1.6200000000000013E-8</v>
      </c>
      <c r="Q46" s="261" t="str">
        <f>'Input adatok'!AK44</f>
        <v>20cs</v>
      </c>
    </row>
    <row r="47" spans="1:17" ht="13.5" thickTop="1" x14ac:dyDescent="0.2">
      <c r="A47" s="286" t="s">
        <v>99</v>
      </c>
      <c r="B47" s="121" t="str">
        <f>'Input adatok'!Q45</f>
        <v>Barnóth Anita</v>
      </c>
      <c r="C47" s="122">
        <f>'Input adatok'!R45</f>
        <v>0.5</v>
      </c>
      <c r="D47" s="122">
        <f>'Input adatok'!S45</f>
        <v>1</v>
      </c>
      <c r="E47" s="122">
        <f>'Input adatok'!T45</f>
        <v>0</v>
      </c>
      <c r="F47" s="122">
        <f>'Input adatok'!U45</f>
        <v>0</v>
      </c>
      <c r="G47" s="122">
        <f>'Input adatok'!V45</f>
        <v>0</v>
      </c>
      <c r="H47" s="122">
        <f>'Input adatok'!W45</f>
        <v>1</v>
      </c>
      <c r="I47" s="122">
        <f>'Input adatok'!X45</f>
        <v>1</v>
      </c>
      <c r="J47" s="122">
        <f>'Input adatok'!Y45</f>
        <v>1</v>
      </c>
      <c r="K47" s="159">
        <f>'Input adatok'!Z45</f>
        <v>0</v>
      </c>
      <c r="L47" s="179">
        <f>'Input adatok'!AA45</f>
        <v>4.5</v>
      </c>
      <c r="N47" s="256" t="str">
        <f>'Input adatok'!AH45</f>
        <v>1.</v>
      </c>
      <c r="O47" s="256" t="str">
        <f>'Input adatok'!AI45</f>
        <v>Gunyecz Zoltán</v>
      </c>
      <c r="P47" s="257">
        <f>'Input adatok'!AJ45</f>
        <v>8.0030000185999999</v>
      </c>
      <c r="Q47" s="256" t="str">
        <f>'Input adatok'!AK45</f>
        <v>8cs.SISE I.</v>
      </c>
    </row>
    <row r="48" spans="1:17" x14ac:dyDescent="0.2">
      <c r="A48" s="287"/>
      <c r="B48" s="123" t="str">
        <f>'Input adatok'!Q46</f>
        <v>Lőrincz Kevin</v>
      </c>
      <c r="C48" s="124">
        <f>'Input adatok'!R46</f>
        <v>0</v>
      </c>
      <c r="D48" s="124">
        <f>'Input adatok'!S46</f>
        <v>0</v>
      </c>
      <c r="E48" s="124">
        <f>'Input adatok'!T46</f>
        <v>0</v>
      </c>
      <c r="F48" s="124">
        <f>'Input adatok'!U46</f>
        <v>0</v>
      </c>
      <c r="G48" s="124">
        <f>'Input adatok'!V46</f>
        <v>0</v>
      </c>
      <c r="H48" s="124">
        <f>'Input adatok'!W46</f>
        <v>0</v>
      </c>
      <c r="I48" s="124">
        <f>'Input adatok'!X46</f>
        <v>0</v>
      </c>
      <c r="J48" s="124">
        <f>'Input adatok'!Y46</f>
        <v>0</v>
      </c>
      <c r="K48" s="160">
        <f>'Input adatok'!Z46</f>
        <v>0</v>
      </c>
      <c r="L48" s="180">
        <f>'Input adatok'!AA46</f>
        <v>0</v>
      </c>
      <c r="N48" s="256" t="str">
        <f>'Input adatok'!AH46</f>
        <v>2.</v>
      </c>
      <c r="O48" s="256" t="str">
        <f>'Input adatok'!AI46</f>
        <v>Sólyom István</v>
      </c>
      <c r="P48" s="257">
        <f>'Input adatok'!AJ46</f>
        <v>7.0019500179999996</v>
      </c>
      <c r="Q48" s="256" t="str">
        <f>'Input adatok'!AK46</f>
        <v>11cs.Vaja I.</v>
      </c>
    </row>
    <row r="49" spans="1:17" x14ac:dyDescent="0.2">
      <c r="A49" s="287"/>
      <c r="B49" s="123" t="str">
        <f>'Input adatok'!Q47</f>
        <v>Benicsák Patrícia</v>
      </c>
      <c r="C49" s="124">
        <f>'Input adatok'!R47</f>
        <v>0</v>
      </c>
      <c r="D49" s="124">
        <f>'Input adatok'!S47</f>
        <v>0</v>
      </c>
      <c r="E49" s="124">
        <f>'Input adatok'!T47</f>
        <v>0</v>
      </c>
      <c r="F49" s="124">
        <f>'Input adatok'!U47</f>
        <v>0</v>
      </c>
      <c r="G49" s="124">
        <f>'Input adatok'!V47</f>
        <v>1</v>
      </c>
      <c r="H49" s="124">
        <f>'Input adatok'!W47</f>
        <v>0</v>
      </c>
      <c r="I49" s="124">
        <f>'Input adatok'!X47</f>
        <v>0</v>
      </c>
      <c r="J49" s="124">
        <f>'Input adatok'!Y47</f>
        <v>0</v>
      </c>
      <c r="K49" s="160">
        <f>'Input adatok'!Z47</f>
        <v>0</v>
      </c>
      <c r="L49" s="180">
        <f>'Input adatok'!AA47</f>
        <v>1</v>
      </c>
      <c r="N49" s="256" t="str">
        <f>'Input adatok'!AH47</f>
        <v>3.</v>
      </c>
      <c r="O49" s="256" t="str">
        <f>'Input adatok'!AI47</f>
        <v>Tordai Ákos</v>
      </c>
      <c r="P49" s="257">
        <f>'Input adatok'!AJ47</f>
        <v>6.5028500190000003</v>
      </c>
      <c r="Q49" s="256" t="str">
        <f>'Input adatok'!AK47</f>
        <v>6cs.Piremon</v>
      </c>
    </row>
    <row r="50" spans="1:17" x14ac:dyDescent="0.2">
      <c r="A50" s="287"/>
      <c r="B50" s="123" t="str">
        <f>'Input adatok'!Q48</f>
        <v>Balogh Dániel</v>
      </c>
      <c r="C50" s="124">
        <f>'Input adatok'!R48</f>
        <v>0</v>
      </c>
      <c r="D50" s="124">
        <f>'Input adatok'!S48</f>
        <v>0</v>
      </c>
      <c r="E50" s="124">
        <f>'Input adatok'!T48</f>
        <v>1</v>
      </c>
      <c r="F50" s="124">
        <f>'Input adatok'!U48</f>
        <v>0</v>
      </c>
      <c r="G50" s="124">
        <f>'Input adatok'!V48</f>
        <v>0</v>
      </c>
      <c r="H50" s="124">
        <f>'Input adatok'!W48</f>
        <v>1</v>
      </c>
      <c r="I50" s="124">
        <f>'Input adatok'!X48</f>
        <v>0</v>
      </c>
      <c r="J50" s="124">
        <f>'Input adatok'!Y48</f>
        <v>0</v>
      </c>
      <c r="K50" s="160">
        <f>'Input adatok'!Z48</f>
        <v>0</v>
      </c>
      <c r="L50" s="180">
        <f>'Input adatok'!AA48</f>
        <v>2</v>
      </c>
      <c r="N50" s="256" t="str">
        <f>'Input adatok'!AH48</f>
        <v>4.</v>
      </c>
      <c r="O50" s="256" t="str">
        <f>'Input adatok'!AI48</f>
        <v>Ugyan Dániel</v>
      </c>
      <c r="P50" s="257">
        <f>'Input adatok'!AJ48</f>
        <v>6.5021000178000001</v>
      </c>
      <c r="Q50" s="256" t="str">
        <f>'Input adatok'!AK48</f>
        <v>12cs.SISE II.</v>
      </c>
    </row>
    <row r="51" spans="1:17" x14ac:dyDescent="0.2">
      <c r="A51" s="287"/>
      <c r="B51" s="123" t="str">
        <f>'Input adatok'!Q49</f>
        <v>Palkovics Balázs</v>
      </c>
      <c r="C51" s="124">
        <f>'Input adatok'!R49</f>
        <v>1</v>
      </c>
      <c r="D51" s="124">
        <f>'Input adatok'!S49</f>
        <v>0</v>
      </c>
      <c r="E51" s="124">
        <f>'Input adatok'!T49</f>
        <v>0</v>
      </c>
      <c r="F51" s="124">
        <f>'Input adatok'!U49</f>
        <v>1</v>
      </c>
      <c r="G51" s="124">
        <f>'Input adatok'!V49</f>
        <v>1</v>
      </c>
      <c r="H51" s="124">
        <f>'Input adatok'!W49</f>
        <v>0</v>
      </c>
      <c r="I51" s="124">
        <f>'Input adatok'!X49</f>
        <v>0</v>
      </c>
      <c r="J51" s="124">
        <f>'Input adatok'!Y49</f>
        <v>0</v>
      </c>
      <c r="K51" s="160">
        <f>'Input adatok'!Z49</f>
        <v>0</v>
      </c>
      <c r="L51" s="180">
        <f>'Input adatok'!AA49</f>
        <v>3</v>
      </c>
      <c r="N51" s="256" t="str">
        <f>'Input adatok'!AH49</f>
        <v>5.</v>
      </c>
      <c r="O51" s="256" t="str">
        <f>'Input adatok'!AI49</f>
        <v>Morvai Dávid</v>
      </c>
      <c r="P51" s="257">
        <f>'Input adatok'!AJ49</f>
        <v>6.0016500176000003</v>
      </c>
      <c r="Q51" s="256" t="str">
        <f>'Input adatok'!AK49</f>
        <v>13cs.Dávid I.</v>
      </c>
    </row>
    <row r="52" spans="1:17" x14ac:dyDescent="0.2">
      <c r="A52" s="287"/>
      <c r="B52" s="123" t="str">
        <f>'Input adatok'!Q50</f>
        <v>Tordai Ákos</v>
      </c>
      <c r="C52" s="124">
        <f>'Input adatok'!R50</f>
        <v>1</v>
      </c>
      <c r="D52" s="124">
        <f>'Input adatok'!S50</f>
        <v>1</v>
      </c>
      <c r="E52" s="124">
        <f>'Input adatok'!T50</f>
        <v>0</v>
      </c>
      <c r="F52" s="124">
        <f>'Input adatok'!U50</f>
        <v>1</v>
      </c>
      <c r="G52" s="124">
        <f>'Input adatok'!V50</f>
        <v>1</v>
      </c>
      <c r="H52" s="124">
        <f>'Input adatok'!W50</f>
        <v>1</v>
      </c>
      <c r="I52" s="124">
        <f>'Input adatok'!X50</f>
        <v>0</v>
      </c>
      <c r="J52" s="124">
        <f>'Input adatok'!Y50</f>
        <v>0.5</v>
      </c>
      <c r="K52" s="160">
        <f>'Input adatok'!Z50</f>
        <v>1</v>
      </c>
      <c r="L52" s="180">
        <f>'Input adatok'!AA50</f>
        <v>6.5</v>
      </c>
      <c r="N52" s="256" t="str">
        <f>'Input adatok'!AH50</f>
        <v>6.</v>
      </c>
      <c r="O52" s="256" t="str">
        <f>'Input adatok'!AI50</f>
        <v>Hetei Ferenc</v>
      </c>
      <c r="P52" s="257">
        <f>'Input adatok'!AJ50</f>
        <v>4.5026000183999999</v>
      </c>
      <c r="Q52" s="256" t="str">
        <f>'Input adatok'!AK50</f>
        <v>9cs.Nyírbátor</v>
      </c>
    </row>
    <row r="53" spans="1:17" x14ac:dyDescent="0.2">
      <c r="A53" s="287"/>
      <c r="B53" s="123" t="str">
        <f>'Input adatok'!Q51</f>
        <v>Gerle Zsanett</v>
      </c>
      <c r="C53" s="124">
        <f>'Input adatok'!R51</f>
        <v>0</v>
      </c>
      <c r="D53" s="124">
        <f>'Input adatok'!S51</f>
        <v>0</v>
      </c>
      <c r="E53" s="124">
        <f>'Input adatok'!T51</f>
        <v>1</v>
      </c>
      <c r="F53" s="124">
        <f>'Input adatok'!U51</f>
        <v>1</v>
      </c>
      <c r="G53" s="124">
        <f>'Input adatok'!V51</f>
        <v>0</v>
      </c>
      <c r="H53" s="124">
        <f>'Input adatok'!W51</f>
        <v>0</v>
      </c>
      <c r="I53" s="124">
        <f>'Input adatok'!X51</f>
        <v>1</v>
      </c>
      <c r="J53" s="124">
        <f>'Input adatok'!Y51</f>
        <v>0</v>
      </c>
      <c r="K53" s="160">
        <f>'Input adatok'!Z51</f>
        <v>1</v>
      </c>
      <c r="L53" s="180">
        <f>'Input adatok'!AA51</f>
        <v>4</v>
      </c>
      <c r="N53" s="256" t="str">
        <f>'Input adatok'!AH51</f>
        <v>7.</v>
      </c>
      <c r="O53" s="256" t="str">
        <f>'Input adatok'!AI51</f>
        <v>Barnóth Anita</v>
      </c>
      <c r="P53" s="257">
        <f>'Input adatok'!AJ51</f>
        <v>4.5021000200000003</v>
      </c>
      <c r="Q53" s="256" t="str">
        <f>'Input adatok'!AK51</f>
        <v>1cs.Széchenyi I.</v>
      </c>
    </row>
    <row r="54" spans="1:17" x14ac:dyDescent="0.2">
      <c r="A54" s="287"/>
      <c r="B54" s="123" t="str">
        <f>'Input adatok'!Q52</f>
        <v>Gunyecz Zoltán</v>
      </c>
      <c r="C54" s="124">
        <f>'Input adatok'!R52</f>
        <v>1</v>
      </c>
      <c r="D54" s="124">
        <f>'Input adatok'!S52</f>
        <v>1</v>
      </c>
      <c r="E54" s="124">
        <f>'Input adatok'!T52</f>
        <v>1</v>
      </c>
      <c r="F54" s="124">
        <f>'Input adatok'!U52</f>
        <v>1</v>
      </c>
      <c r="G54" s="124">
        <f>'Input adatok'!V52</f>
        <v>1</v>
      </c>
      <c r="H54" s="124">
        <f>'Input adatok'!W52</f>
        <v>1</v>
      </c>
      <c r="I54" s="124">
        <f>'Input adatok'!X52</f>
        <v>0</v>
      </c>
      <c r="J54" s="124">
        <f>'Input adatok'!Y52</f>
        <v>1</v>
      </c>
      <c r="K54" s="160">
        <f>'Input adatok'!Z52</f>
        <v>1</v>
      </c>
      <c r="L54" s="180">
        <f>'Input adatok'!AA52</f>
        <v>8</v>
      </c>
      <c r="N54" s="256" t="str">
        <f>'Input adatok'!AH52</f>
        <v>8.</v>
      </c>
      <c r="O54" s="256" t="str">
        <f>'Input adatok'!AI52</f>
        <v>Deme Sándor</v>
      </c>
      <c r="P54" s="257">
        <f>'Input adatok'!AJ52</f>
        <v>4.5014000182</v>
      </c>
      <c r="Q54" s="256" t="str">
        <f>'Input adatok'!AK52</f>
        <v>10cs.Széchenyi II</v>
      </c>
    </row>
    <row r="55" spans="1:17" x14ac:dyDescent="0.2">
      <c r="A55" s="287"/>
      <c r="B55" s="123" t="str">
        <f>'Input adatok'!Q53</f>
        <v>Hetei Ferenc</v>
      </c>
      <c r="C55" s="124">
        <f>'Input adatok'!R53</f>
        <v>0.5</v>
      </c>
      <c r="D55" s="124">
        <f>'Input adatok'!S53</f>
        <v>1</v>
      </c>
      <c r="E55" s="124">
        <f>'Input adatok'!T53</f>
        <v>1</v>
      </c>
      <c r="F55" s="124">
        <f>'Input adatok'!U53</f>
        <v>0</v>
      </c>
      <c r="G55" s="124">
        <f>'Input adatok'!V53</f>
        <v>1</v>
      </c>
      <c r="H55" s="124">
        <f>'Input adatok'!W53</f>
        <v>0</v>
      </c>
      <c r="I55" s="124">
        <f>'Input adatok'!X53</f>
        <v>0</v>
      </c>
      <c r="J55" s="124">
        <f>'Input adatok'!Y53</f>
        <v>0</v>
      </c>
      <c r="K55" s="160">
        <f>'Input adatok'!Z53</f>
        <v>1</v>
      </c>
      <c r="L55" s="180">
        <f>'Input adatok'!AA53</f>
        <v>4.5</v>
      </c>
      <c r="N55" s="256" t="str">
        <f>'Input adatok'!AH53</f>
        <v>9.</v>
      </c>
      <c r="O55" s="256" t="str">
        <f>'Input adatok'!AI53</f>
        <v>Gerle Zsanett</v>
      </c>
      <c r="P55" s="257">
        <f>'Input adatok'!AJ53</f>
        <v>4.0017500188000001</v>
      </c>
      <c r="Q55" s="256" t="str">
        <f>'Input adatok'!AK53</f>
        <v>7cs.Arany II "Piremon nők"</v>
      </c>
    </row>
    <row r="56" spans="1:17" x14ac:dyDescent="0.2">
      <c r="A56" s="287"/>
      <c r="B56" s="123" t="str">
        <f>'Input adatok'!Q54</f>
        <v>Deme Sándor</v>
      </c>
      <c r="C56" s="124">
        <f>'Input adatok'!R54</f>
        <v>1</v>
      </c>
      <c r="D56" s="124">
        <f>'Input adatok'!S54</f>
        <v>0</v>
      </c>
      <c r="E56" s="124">
        <f>'Input adatok'!T54</f>
        <v>0.5</v>
      </c>
      <c r="F56" s="124">
        <f>'Input adatok'!U54</f>
        <v>1</v>
      </c>
      <c r="G56" s="124">
        <f>'Input adatok'!V54</f>
        <v>1</v>
      </c>
      <c r="H56" s="124">
        <f>'Input adatok'!W54</f>
        <v>0</v>
      </c>
      <c r="I56" s="124">
        <f>'Input adatok'!X54</f>
        <v>0</v>
      </c>
      <c r="J56" s="124">
        <f>'Input adatok'!Y54</f>
        <v>1</v>
      </c>
      <c r="K56" s="160">
        <f>'Input adatok'!Z54</f>
        <v>0</v>
      </c>
      <c r="L56" s="180">
        <f>'Input adatok'!AA54</f>
        <v>4.5</v>
      </c>
      <c r="N56" s="256" t="str">
        <f>'Input adatok'!AH54</f>
        <v>10.</v>
      </c>
      <c r="O56" s="256" t="str">
        <f>'Input adatok'!AI54</f>
        <v>Székely Dániel</v>
      </c>
      <c r="P56" s="257">
        <f>'Input adatok'!AJ54</f>
        <v>4.0009000170000002</v>
      </c>
      <c r="Q56" s="256" t="str">
        <f>'Input adatok'!AK54</f>
        <v>16cs.Dávid II.</v>
      </c>
    </row>
    <row r="57" spans="1:17" x14ac:dyDescent="0.2">
      <c r="A57" s="287"/>
      <c r="B57" s="123" t="str">
        <f>'Input adatok'!Q55</f>
        <v>Sólyom István</v>
      </c>
      <c r="C57" s="124">
        <f>'Input adatok'!R55</f>
        <v>1</v>
      </c>
      <c r="D57" s="124">
        <f>'Input adatok'!S55</f>
        <v>1</v>
      </c>
      <c r="E57" s="124">
        <f>'Input adatok'!T55</f>
        <v>1</v>
      </c>
      <c r="F57" s="124">
        <f>'Input adatok'!U55</f>
        <v>0</v>
      </c>
      <c r="G57" s="124">
        <f>'Input adatok'!V55</f>
        <v>0</v>
      </c>
      <c r="H57" s="124">
        <f>'Input adatok'!W55</f>
        <v>1</v>
      </c>
      <c r="I57" s="124">
        <f>'Input adatok'!X55</f>
        <v>1</v>
      </c>
      <c r="J57" s="124">
        <f>'Input adatok'!Y55</f>
        <v>1</v>
      </c>
      <c r="K57" s="160">
        <f>'Input adatok'!Z55</f>
        <v>1</v>
      </c>
      <c r="L57" s="180">
        <f>'Input adatok'!AA55</f>
        <v>7</v>
      </c>
      <c r="N57" s="256" t="str">
        <f>'Input adatok'!AH55</f>
        <v>11.</v>
      </c>
      <c r="O57" s="256" t="str">
        <f>'Input adatok'!AI55</f>
        <v>Morvai Renáta</v>
      </c>
      <c r="P57" s="257">
        <f>'Input adatok'!AJ55</f>
        <v>4.5018500191999999</v>
      </c>
      <c r="Q57" s="256" t="str">
        <f>'Input adatok'!AK55</f>
        <v>15cs.Dávid III.</v>
      </c>
    </row>
    <row r="58" spans="1:17" x14ac:dyDescent="0.2">
      <c r="A58" s="287"/>
      <c r="B58" s="123" t="str">
        <f>'Input adatok'!Q56</f>
        <v>Ugyan Dániel</v>
      </c>
      <c r="C58" s="124">
        <f>'Input adatok'!R56</f>
        <v>1</v>
      </c>
      <c r="D58" s="124">
        <f>'Input adatok'!S56</f>
        <v>0</v>
      </c>
      <c r="E58" s="124">
        <f>'Input adatok'!T56</f>
        <v>1</v>
      </c>
      <c r="F58" s="124">
        <f>'Input adatok'!U56</f>
        <v>0</v>
      </c>
      <c r="G58" s="124">
        <f>'Input adatok'!V56</f>
        <v>1</v>
      </c>
      <c r="H58" s="124">
        <f>'Input adatok'!W56</f>
        <v>1</v>
      </c>
      <c r="I58" s="124">
        <f>'Input adatok'!X56</f>
        <v>1</v>
      </c>
      <c r="J58" s="124">
        <f>'Input adatok'!Y56</f>
        <v>0.5</v>
      </c>
      <c r="K58" s="160">
        <f>'Input adatok'!Z56</f>
        <v>1</v>
      </c>
      <c r="L58" s="180">
        <f>'Input adatok'!AA56</f>
        <v>6.5</v>
      </c>
      <c r="N58" s="256" t="str">
        <f>'Input adatok'!AH56</f>
        <v>12.</v>
      </c>
      <c r="O58" s="256" t="str">
        <f>'Input adatok'!AI56</f>
        <v>Palkovics Balázs</v>
      </c>
      <c r="P58" s="257">
        <f>'Input adatok'!AJ56</f>
        <v>3.0018500191999999</v>
      </c>
      <c r="Q58" s="256" t="str">
        <f>'Input adatok'!AK56</f>
        <v>5cs.Arany I.</v>
      </c>
    </row>
    <row r="59" spans="1:17" x14ac:dyDescent="0.2">
      <c r="A59" s="287"/>
      <c r="B59" s="123" t="str">
        <f>'Input adatok'!Q57</f>
        <v>Morvai Dávid</v>
      </c>
      <c r="C59" s="124">
        <f>'Input adatok'!R57</f>
        <v>0</v>
      </c>
      <c r="D59" s="124">
        <f>'Input adatok'!S57</f>
        <v>1</v>
      </c>
      <c r="E59" s="124">
        <f>'Input adatok'!T57</f>
        <v>1</v>
      </c>
      <c r="F59" s="124">
        <f>'Input adatok'!U57</f>
        <v>0</v>
      </c>
      <c r="G59" s="124">
        <f>'Input adatok'!V57</f>
        <v>1</v>
      </c>
      <c r="H59" s="124">
        <f>'Input adatok'!W57</f>
        <v>1</v>
      </c>
      <c r="I59" s="124">
        <f>'Input adatok'!X57</f>
        <v>1</v>
      </c>
      <c r="J59" s="124">
        <f>'Input adatok'!Y57</f>
        <v>0</v>
      </c>
      <c r="K59" s="160">
        <f>'Input adatok'!Z57</f>
        <v>1</v>
      </c>
      <c r="L59" s="180">
        <f>'Input adatok'!AA57</f>
        <v>6</v>
      </c>
      <c r="N59" s="256" t="str">
        <f>'Input adatok'!AH57</f>
        <v>13.</v>
      </c>
      <c r="O59" s="256" t="str">
        <f>'Input adatok'!AI57</f>
        <v>Tóth Illés</v>
      </c>
      <c r="P59" s="257">
        <f>'Input adatok'!AJ57</f>
        <v>3.0010000174</v>
      </c>
      <c r="Q59" s="256" t="str">
        <f>'Input adatok'!AK57</f>
        <v>14cs.Dávid IV.</v>
      </c>
    </row>
    <row r="60" spans="1:17" x14ac:dyDescent="0.2">
      <c r="A60" s="287"/>
      <c r="B60" s="123" t="str">
        <f>'Input adatok'!Q58</f>
        <v>Tóth Illés</v>
      </c>
      <c r="C60" s="124">
        <f>'Input adatok'!R58</f>
        <v>0</v>
      </c>
      <c r="D60" s="124">
        <f>'Input adatok'!S58</f>
        <v>1</v>
      </c>
      <c r="E60" s="124">
        <f>'Input adatok'!T58</f>
        <v>0</v>
      </c>
      <c r="F60" s="124">
        <f>'Input adatok'!U58</f>
        <v>1</v>
      </c>
      <c r="G60" s="124">
        <f>'Input adatok'!V58</f>
        <v>0</v>
      </c>
      <c r="H60" s="124">
        <f>'Input adatok'!W58</f>
        <v>0</v>
      </c>
      <c r="I60" s="124">
        <f>'Input adatok'!X58</f>
        <v>0</v>
      </c>
      <c r="J60" s="124">
        <f>'Input adatok'!Y58</f>
        <v>1</v>
      </c>
      <c r="K60" s="160">
        <f>'Input adatok'!Z58</f>
        <v>0</v>
      </c>
      <c r="L60" s="180">
        <f>'Input adatok'!AA58</f>
        <v>3</v>
      </c>
      <c r="N60" s="256" t="str">
        <f>'Input adatok'!AH58</f>
        <v>14.</v>
      </c>
      <c r="O60" s="256" t="str">
        <f>'Input adatok'!AI58</f>
        <v>Balogh Dániel</v>
      </c>
      <c r="P60" s="257">
        <f>'Input adatok'!AJ58</f>
        <v>2.0017500194000002</v>
      </c>
      <c r="Q60" s="256" t="str">
        <f>'Input adatok'!AK58</f>
        <v>4cs.Demecser</v>
      </c>
    </row>
    <row r="61" spans="1:17" x14ac:dyDescent="0.2">
      <c r="A61" s="287"/>
      <c r="B61" s="123" t="str">
        <f>'Input adatok'!Q59</f>
        <v>Morvai Renáta</v>
      </c>
      <c r="C61" s="124">
        <f>'Input adatok'!R59</f>
        <v>1</v>
      </c>
      <c r="D61" s="124">
        <f>'Input adatok'!S59</f>
        <v>0</v>
      </c>
      <c r="E61" s="124">
        <f>'Input adatok'!T59</f>
        <v>0.5</v>
      </c>
      <c r="F61" s="124">
        <f>'Input adatok'!U59</f>
        <v>1</v>
      </c>
      <c r="G61" s="124">
        <f>'Input adatok'!V59</f>
        <v>0</v>
      </c>
      <c r="H61" s="124">
        <f>'Input adatok'!W59</f>
        <v>0</v>
      </c>
      <c r="I61" s="124">
        <f>'Input adatok'!X59</f>
        <v>0</v>
      </c>
      <c r="J61" s="124">
        <f>'Input adatok'!Y59</f>
        <v>1</v>
      </c>
      <c r="K61" s="160">
        <f>'Input adatok'!Z59</f>
        <v>0</v>
      </c>
      <c r="L61" s="180">
        <f>'Input adatok'!AA59</f>
        <v>3.5</v>
      </c>
      <c r="N61" s="256" t="str">
        <f>'Input adatok'!AH59</f>
        <v>15.</v>
      </c>
      <c r="O61" s="256" t="str">
        <f>'Input adatok'!AI59</f>
        <v>Benicsák Patrícia</v>
      </c>
      <c r="P61" s="257">
        <f>'Input adatok'!AJ59</f>
        <v>1.0002000196</v>
      </c>
      <c r="Q61" s="256" t="str">
        <f>'Input adatok'!AK59</f>
        <v>3cs.Arany III.</v>
      </c>
    </row>
    <row r="62" spans="1:17" x14ac:dyDescent="0.2">
      <c r="A62" s="287"/>
      <c r="B62" s="123" t="str">
        <f>'Input adatok'!Q60</f>
        <v>Székely Dániel</v>
      </c>
      <c r="C62" s="124">
        <f>'Input adatok'!R60</f>
        <v>0</v>
      </c>
      <c r="D62" s="124">
        <f>'Input adatok'!S60</f>
        <v>1</v>
      </c>
      <c r="E62" s="124">
        <f>'Input adatok'!T60</f>
        <v>0</v>
      </c>
      <c r="F62" s="124">
        <f>'Input adatok'!U60</f>
        <v>0</v>
      </c>
      <c r="G62" s="124">
        <f>'Input adatok'!V60</f>
        <v>1</v>
      </c>
      <c r="H62" s="124">
        <f>'Input adatok'!W60</f>
        <v>1</v>
      </c>
      <c r="I62" s="124">
        <f>'Input adatok'!X60</f>
        <v>0</v>
      </c>
      <c r="J62" s="124">
        <f>'Input adatok'!Y60</f>
        <v>0</v>
      </c>
      <c r="K62" s="160">
        <f>'Input adatok'!Z60</f>
        <v>1</v>
      </c>
      <c r="L62" s="180">
        <f>'Input adatok'!AA60</f>
        <v>4</v>
      </c>
      <c r="N62" s="256" t="str">
        <f>'Input adatok'!AH60</f>
        <v>16.</v>
      </c>
      <c r="O62" s="256" t="str">
        <f>'Input adatok'!AI60</f>
        <v>Lőrincz Kevin</v>
      </c>
      <c r="P62" s="257">
        <f>'Input adatok'!AJ60</f>
        <v>1.8500198000000001E-3</v>
      </c>
      <c r="Q62" s="256" t="str">
        <f>'Input adatok'!AK60</f>
        <v>2cs.Vaja</v>
      </c>
    </row>
    <row r="63" spans="1:17" x14ac:dyDescent="0.2">
      <c r="A63" s="287"/>
      <c r="B63" s="123" t="str">
        <f>'Input adatok'!Q61</f>
        <v>17-2</v>
      </c>
      <c r="C63" s="124" t="b">
        <f>'Input adatok'!R61</f>
        <v>0</v>
      </c>
      <c r="D63" s="124" t="b">
        <f>'Input adatok'!S61</f>
        <v>0</v>
      </c>
      <c r="E63" s="124" t="b">
        <f>'Input adatok'!T61</f>
        <v>0</v>
      </c>
      <c r="F63" s="124" t="b">
        <f>'Input adatok'!U61</f>
        <v>0</v>
      </c>
      <c r="G63" s="124" t="b">
        <f>'Input adatok'!V61</f>
        <v>0</v>
      </c>
      <c r="H63" s="124" t="b">
        <f>'Input adatok'!W61</f>
        <v>0</v>
      </c>
      <c r="I63" s="124" t="b">
        <f>'Input adatok'!X61</f>
        <v>0</v>
      </c>
      <c r="J63" s="124" t="b">
        <f>'Input adatok'!Y61</f>
        <v>0</v>
      </c>
      <c r="K63" s="160" t="b">
        <f>'Input adatok'!Z61</f>
        <v>0</v>
      </c>
      <c r="L63" s="180">
        <f>'Input adatok'!AA61</f>
        <v>0</v>
      </c>
      <c r="N63" s="256" t="str">
        <f>'Input adatok'!AH61</f>
        <v>17.</v>
      </c>
      <c r="O63" s="256" t="str">
        <f>'Input adatok'!AI61</f>
        <v>17-2</v>
      </c>
      <c r="P63" s="257">
        <f>'Input adatok'!AJ61</f>
        <v>1.6800000000000011E-8</v>
      </c>
      <c r="Q63" s="256" t="str">
        <f>'Input adatok'!AK61</f>
        <v>17cs</v>
      </c>
    </row>
    <row r="64" spans="1:17" x14ac:dyDescent="0.2">
      <c r="A64" s="287"/>
      <c r="B64" s="123" t="str">
        <f>'Input adatok'!Q62</f>
        <v>18-2</v>
      </c>
      <c r="C64" s="124" t="b">
        <f>'Input adatok'!R62</f>
        <v>0</v>
      </c>
      <c r="D64" s="124" t="b">
        <f>'Input adatok'!S62</f>
        <v>0</v>
      </c>
      <c r="E64" s="124" t="b">
        <f>'Input adatok'!T62</f>
        <v>0</v>
      </c>
      <c r="F64" s="124" t="b">
        <f>'Input adatok'!U62</f>
        <v>0</v>
      </c>
      <c r="G64" s="124" t="b">
        <f>'Input adatok'!V62</f>
        <v>0</v>
      </c>
      <c r="H64" s="124" t="b">
        <f>'Input adatok'!W62</f>
        <v>0</v>
      </c>
      <c r="I64" s="124" t="b">
        <f>'Input adatok'!X62</f>
        <v>0</v>
      </c>
      <c r="J64" s="124" t="b">
        <f>'Input adatok'!Y62</f>
        <v>0</v>
      </c>
      <c r="K64" s="160" t="b">
        <f>'Input adatok'!Z62</f>
        <v>0</v>
      </c>
      <c r="L64" s="180">
        <f>'Input adatok'!AA62</f>
        <v>0</v>
      </c>
      <c r="N64" s="256" t="str">
        <f>'Input adatok'!AH62</f>
        <v>18.</v>
      </c>
      <c r="O64" s="256" t="str">
        <f>'Input adatok'!AI62</f>
        <v>18-2</v>
      </c>
      <c r="P64" s="257">
        <f>'Input adatok'!AJ62</f>
        <v>1.660000000000001E-8</v>
      </c>
      <c r="Q64" s="256" t="str">
        <f>'Input adatok'!AK62</f>
        <v>18cs</v>
      </c>
    </row>
    <row r="65" spans="1:17" x14ac:dyDescent="0.2">
      <c r="A65" s="287"/>
      <c r="B65" s="123" t="str">
        <f>'Input adatok'!Q63</f>
        <v>19-2</v>
      </c>
      <c r="C65" s="124" t="b">
        <f>'Input adatok'!R63</f>
        <v>0</v>
      </c>
      <c r="D65" s="124" t="b">
        <f>'Input adatok'!S63</f>
        <v>0</v>
      </c>
      <c r="E65" s="124" t="b">
        <f>'Input adatok'!T63</f>
        <v>0</v>
      </c>
      <c r="F65" s="124" t="b">
        <f>'Input adatok'!U63</f>
        <v>0</v>
      </c>
      <c r="G65" s="124" t="b">
        <f>'Input adatok'!V63</f>
        <v>0</v>
      </c>
      <c r="H65" s="124" t="b">
        <f>'Input adatok'!W63</f>
        <v>0</v>
      </c>
      <c r="I65" s="124" t="b">
        <f>'Input adatok'!X63</f>
        <v>0</v>
      </c>
      <c r="J65" s="124" t="b">
        <f>'Input adatok'!Y63</f>
        <v>0</v>
      </c>
      <c r="K65" s="160" t="b">
        <f>'Input adatok'!Z63</f>
        <v>0</v>
      </c>
      <c r="L65" s="180">
        <f>'Input adatok'!AA63</f>
        <v>0</v>
      </c>
      <c r="N65" s="256" t="str">
        <f>'Input adatok'!AH63</f>
        <v>19.</v>
      </c>
      <c r="O65" s="256" t="str">
        <f>'Input adatok'!AI63</f>
        <v>19-2</v>
      </c>
      <c r="P65" s="257">
        <f>'Input adatok'!AJ63</f>
        <v>1.6400000000000011E-8</v>
      </c>
      <c r="Q65" s="256" t="str">
        <f>'Input adatok'!AK63</f>
        <v>19cs</v>
      </c>
    </row>
    <row r="66" spans="1:17" ht="13.5" thickBot="1" x14ac:dyDescent="0.25">
      <c r="A66" s="288"/>
      <c r="B66" s="139" t="str">
        <f>'Input adatok'!Q64</f>
        <v>120-2</v>
      </c>
      <c r="C66" s="140" t="b">
        <f>'Input adatok'!R64</f>
        <v>0</v>
      </c>
      <c r="D66" s="140" t="b">
        <f>'Input adatok'!S64</f>
        <v>0</v>
      </c>
      <c r="E66" s="140" t="b">
        <f>'Input adatok'!T64</f>
        <v>0</v>
      </c>
      <c r="F66" s="140" t="b">
        <f>'Input adatok'!U64</f>
        <v>0</v>
      </c>
      <c r="G66" s="140" t="b">
        <f>'Input adatok'!V64</f>
        <v>0</v>
      </c>
      <c r="H66" s="140" t="b">
        <f>'Input adatok'!W64</f>
        <v>0</v>
      </c>
      <c r="I66" s="140" t="b">
        <f>'Input adatok'!X64</f>
        <v>0</v>
      </c>
      <c r="J66" s="140" t="b">
        <f>'Input adatok'!Y64</f>
        <v>0</v>
      </c>
      <c r="K66" s="161" t="b">
        <f>'Input adatok'!Z64</f>
        <v>0</v>
      </c>
      <c r="L66" s="181">
        <f>'Input adatok'!AA64</f>
        <v>0</v>
      </c>
      <c r="N66" s="256" t="str">
        <f>'Input adatok'!AH64</f>
        <v>20.</v>
      </c>
      <c r="O66" s="256" t="str">
        <f>'Input adatok'!AI64</f>
        <v>120-2</v>
      </c>
      <c r="P66" s="257">
        <f>'Input adatok'!AJ64</f>
        <v>1.6200000000000013E-8</v>
      </c>
      <c r="Q66" s="256" t="str">
        <f>'Input adatok'!AK64</f>
        <v>20cs</v>
      </c>
    </row>
    <row r="67" spans="1:17" ht="13.5" thickTop="1" x14ac:dyDescent="0.2">
      <c r="A67" s="283" t="s">
        <v>4</v>
      </c>
      <c r="B67" s="137" t="str">
        <f>'Input adatok'!Q65</f>
        <v>Csicsák Angéla</v>
      </c>
      <c r="C67" s="138">
        <f>'Input adatok'!R65</f>
        <v>1</v>
      </c>
      <c r="D67" s="138">
        <f>'Input adatok'!S65</f>
        <v>1</v>
      </c>
      <c r="E67" s="138">
        <f>'Input adatok'!T65</f>
        <v>0</v>
      </c>
      <c r="F67" s="138">
        <f>'Input adatok'!U65</f>
        <v>0</v>
      </c>
      <c r="G67" s="138">
        <f>'Input adatok'!V65</f>
        <v>1</v>
      </c>
      <c r="H67" s="138">
        <f>'Input adatok'!W65</f>
        <v>1</v>
      </c>
      <c r="I67" s="138">
        <f>'Input adatok'!X65</f>
        <v>0</v>
      </c>
      <c r="J67" s="138">
        <f>'Input adatok'!Y65</f>
        <v>1</v>
      </c>
      <c r="K67" s="162">
        <f>'Input adatok'!Z65</f>
        <v>1</v>
      </c>
      <c r="L67" s="182">
        <f>'Input adatok'!AA65</f>
        <v>6</v>
      </c>
      <c r="N67" s="126" t="str">
        <f>'Input adatok'!AH65</f>
        <v>1.</v>
      </c>
      <c r="O67" s="126" t="str">
        <f>'Input adatok'!AI65</f>
        <v>Rádai Zoltán</v>
      </c>
      <c r="P67" s="263">
        <f>'Input adatok'!AJ65</f>
        <v>8.0028500190000003</v>
      </c>
      <c r="Q67" s="126" t="str">
        <f>'Input adatok'!AK65</f>
        <v>6cs.Piremon</v>
      </c>
    </row>
    <row r="68" spans="1:17" x14ac:dyDescent="0.2">
      <c r="A68" s="284"/>
      <c r="B68" s="125" t="str">
        <f>'Input adatok'!Q66</f>
        <v>Gábor Zoltán</v>
      </c>
      <c r="C68" s="126">
        <f>'Input adatok'!R66</f>
        <v>0</v>
      </c>
      <c r="D68" s="126">
        <f>'Input adatok'!S66</f>
        <v>0</v>
      </c>
      <c r="E68" s="126">
        <f>'Input adatok'!T66</f>
        <v>0</v>
      </c>
      <c r="F68" s="126">
        <f>'Input adatok'!U66</f>
        <v>0</v>
      </c>
      <c r="G68" s="126">
        <f>'Input adatok'!V66</f>
        <v>0</v>
      </c>
      <c r="H68" s="126">
        <f>'Input adatok'!W66</f>
        <v>0</v>
      </c>
      <c r="I68" s="126">
        <f>'Input adatok'!X66</f>
        <v>1</v>
      </c>
      <c r="J68" s="126">
        <f>'Input adatok'!Y66</f>
        <v>0</v>
      </c>
      <c r="K68" s="163">
        <f>'Input adatok'!Z66</f>
        <v>0</v>
      </c>
      <c r="L68" s="183">
        <f>'Input adatok'!AA66</f>
        <v>1</v>
      </c>
      <c r="N68" s="126" t="str">
        <f>'Input adatok'!AH66</f>
        <v>2.</v>
      </c>
      <c r="O68" s="126" t="str">
        <f>'Input adatok'!AI66</f>
        <v>Csicsák Angéla</v>
      </c>
      <c r="P68" s="263">
        <f>'Input adatok'!AJ66</f>
        <v>6.0021000200000003</v>
      </c>
      <c r="Q68" s="126" t="str">
        <f>'Input adatok'!AK66</f>
        <v>1cs.Széchenyi I.</v>
      </c>
    </row>
    <row r="69" spans="1:17" x14ac:dyDescent="0.2">
      <c r="A69" s="284"/>
      <c r="B69" s="125" t="str">
        <f>'Input adatok'!Q67</f>
        <v>Csonka Fanni</v>
      </c>
      <c r="C69" s="126">
        <f>'Input adatok'!R67</f>
        <v>0</v>
      </c>
      <c r="D69" s="126">
        <f>'Input adatok'!S67</f>
        <v>0</v>
      </c>
      <c r="E69" s="126">
        <f>'Input adatok'!T67</f>
        <v>0</v>
      </c>
      <c r="F69" s="126">
        <f>'Input adatok'!U67</f>
        <v>0</v>
      </c>
      <c r="G69" s="126">
        <f>'Input adatok'!V67</f>
        <v>0</v>
      </c>
      <c r="H69" s="126">
        <f>'Input adatok'!W67</f>
        <v>0</v>
      </c>
      <c r="I69" s="126">
        <f>'Input adatok'!X67</f>
        <v>0</v>
      </c>
      <c r="J69" s="126">
        <f>'Input adatok'!Y67</f>
        <v>0</v>
      </c>
      <c r="K69" s="163">
        <f>'Input adatok'!Z67</f>
        <v>0</v>
      </c>
      <c r="L69" s="183">
        <f>'Input adatok'!AA67</f>
        <v>0</v>
      </c>
      <c r="N69" s="126" t="str">
        <f>'Input adatok'!AH67</f>
        <v>3.</v>
      </c>
      <c r="O69" s="126" t="str">
        <f>'Input adatok'!AI67</f>
        <v>Sipos Árpád</v>
      </c>
      <c r="P69" s="263">
        <f>'Input adatok'!AJ67</f>
        <v>6.0019500179999996</v>
      </c>
      <c r="Q69" s="126" t="str">
        <f>'Input adatok'!AK67</f>
        <v>11cs.Vaja I.</v>
      </c>
    </row>
    <row r="70" spans="1:17" x14ac:dyDescent="0.2">
      <c r="A70" s="284"/>
      <c r="B70" s="125" t="str">
        <f>'Input adatok'!Q68</f>
        <v>Weber Tamás</v>
      </c>
      <c r="C70" s="126">
        <f>'Input adatok'!R68</f>
        <v>0.5</v>
      </c>
      <c r="D70" s="126">
        <f>'Input adatok'!S68</f>
        <v>1</v>
      </c>
      <c r="E70" s="126">
        <f>'Input adatok'!T68</f>
        <v>1</v>
      </c>
      <c r="F70" s="126">
        <f>'Input adatok'!U68</f>
        <v>1</v>
      </c>
      <c r="G70" s="126">
        <f>'Input adatok'!V68</f>
        <v>0</v>
      </c>
      <c r="H70" s="126">
        <f>'Input adatok'!W68</f>
        <v>1</v>
      </c>
      <c r="I70" s="126">
        <f>'Input adatok'!X68</f>
        <v>0</v>
      </c>
      <c r="J70" s="126">
        <f>'Input adatok'!Y68</f>
        <v>0</v>
      </c>
      <c r="K70" s="163">
        <f>'Input adatok'!Z68</f>
        <v>0</v>
      </c>
      <c r="L70" s="183">
        <f>'Input adatok'!AA68</f>
        <v>4.5</v>
      </c>
      <c r="N70" s="126" t="str">
        <f>'Input adatok'!AH68</f>
        <v>4.</v>
      </c>
      <c r="O70" s="126" t="str">
        <f>'Input adatok'!AI68</f>
        <v>Dévald Péter</v>
      </c>
      <c r="P70" s="263">
        <f>'Input adatok'!AJ68</f>
        <v>5.5016500176000003</v>
      </c>
      <c r="Q70" s="126" t="str">
        <f>'Input adatok'!AK68</f>
        <v>13cs.Dávid I.</v>
      </c>
    </row>
    <row r="71" spans="1:17" x14ac:dyDescent="0.2">
      <c r="A71" s="284"/>
      <c r="B71" s="125" t="str">
        <f>'Input adatok'!Q69</f>
        <v>Lovász Gergő</v>
      </c>
      <c r="C71" s="126">
        <f>'Input adatok'!R69</f>
        <v>0.5</v>
      </c>
      <c r="D71" s="126">
        <f>'Input adatok'!S69</f>
        <v>0</v>
      </c>
      <c r="E71" s="126">
        <f>'Input adatok'!T69</f>
        <v>0</v>
      </c>
      <c r="F71" s="126">
        <f>'Input adatok'!U69</f>
        <v>1</v>
      </c>
      <c r="G71" s="126">
        <f>'Input adatok'!V69</f>
        <v>1</v>
      </c>
      <c r="H71" s="126">
        <f>'Input adatok'!W69</f>
        <v>0</v>
      </c>
      <c r="I71" s="126">
        <f>'Input adatok'!X69</f>
        <v>1</v>
      </c>
      <c r="J71" s="126">
        <f>'Input adatok'!Y69</f>
        <v>1</v>
      </c>
      <c r="K71" s="163">
        <f>'Input adatok'!Z69</f>
        <v>0</v>
      </c>
      <c r="L71" s="183">
        <f>'Input adatok'!AA69</f>
        <v>4.5</v>
      </c>
      <c r="N71" s="126" t="str">
        <f>'Input adatok'!AH69</f>
        <v>5.</v>
      </c>
      <c r="O71" s="126" t="str">
        <f>'Input adatok'!AI69</f>
        <v>Gergely Ákos</v>
      </c>
      <c r="P71" s="263">
        <f>'Input adatok'!AJ69</f>
        <v>5.0030000185999999</v>
      </c>
      <c r="Q71" s="126" t="str">
        <f>'Input adatok'!AK69</f>
        <v>8cs.SISE I.</v>
      </c>
    </row>
    <row r="72" spans="1:17" x14ac:dyDescent="0.2">
      <c r="A72" s="284"/>
      <c r="B72" s="125" t="str">
        <f>'Input adatok'!Q70</f>
        <v>Rádai Zoltán</v>
      </c>
      <c r="C72" s="126">
        <f>'Input adatok'!R70</f>
        <v>1</v>
      </c>
      <c r="D72" s="126">
        <f>'Input adatok'!S70</f>
        <v>1</v>
      </c>
      <c r="E72" s="126">
        <f>'Input adatok'!T70</f>
        <v>0</v>
      </c>
      <c r="F72" s="126">
        <f>'Input adatok'!U70</f>
        <v>1</v>
      </c>
      <c r="G72" s="126">
        <f>'Input adatok'!V70</f>
        <v>1</v>
      </c>
      <c r="H72" s="126">
        <f>'Input adatok'!W70</f>
        <v>1</v>
      </c>
      <c r="I72" s="126">
        <f>'Input adatok'!X70</f>
        <v>1</v>
      </c>
      <c r="J72" s="126">
        <f>'Input adatok'!Y70</f>
        <v>1</v>
      </c>
      <c r="K72" s="163">
        <f>'Input adatok'!Z70</f>
        <v>1</v>
      </c>
      <c r="L72" s="183">
        <f>'Input adatok'!AA70</f>
        <v>8</v>
      </c>
      <c r="N72" s="126" t="str">
        <f>'Input adatok'!AH70</f>
        <v>6.</v>
      </c>
      <c r="O72" s="126" t="str">
        <f>'Input adatok'!AI70</f>
        <v>Koncz Réka</v>
      </c>
      <c r="P72" s="263">
        <f>'Input adatok'!AJ70</f>
        <v>5.0017500188000001</v>
      </c>
      <c r="Q72" s="126" t="str">
        <f>'Input adatok'!AK70</f>
        <v>7cs.Arany II "Piremon nők"</v>
      </c>
    </row>
    <row r="73" spans="1:17" x14ac:dyDescent="0.2">
      <c r="A73" s="284"/>
      <c r="B73" s="125" t="str">
        <f>'Input adatok'!Q71</f>
        <v>Koncz Réka</v>
      </c>
      <c r="C73" s="126">
        <f>'Input adatok'!R71</f>
        <v>0</v>
      </c>
      <c r="D73" s="126">
        <f>'Input adatok'!S71</f>
        <v>0.5</v>
      </c>
      <c r="E73" s="126">
        <f>'Input adatok'!T71</f>
        <v>1</v>
      </c>
      <c r="F73" s="126">
        <f>'Input adatok'!U71</f>
        <v>0</v>
      </c>
      <c r="G73" s="126">
        <f>'Input adatok'!V71</f>
        <v>0</v>
      </c>
      <c r="H73" s="126">
        <f>'Input adatok'!W71</f>
        <v>1</v>
      </c>
      <c r="I73" s="126">
        <f>'Input adatok'!X71</f>
        <v>1</v>
      </c>
      <c r="J73" s="126">
        <f>'Input adatok'!Y71</f>
        <v>0.5</v>
      </c>
      <c r="K73" s="163">
        <f>'Input adatok'!Z71</f>
        <v>1</v>
      </c>
      <c r="L73" s="183">
        <f>'Input adatok'!AA71</f>
        <v>5</v>
      </c>
      <c r="N73" s="126" t="str">
        <f>'Input adatok'!AH71</f>
        <v>7.</v>
      </c>
      <c r="O73" s="126" t="str">
        <f>'Input adatok'!AI71</f>
        <v>Lovász Gergő</v>
      </c>
      <c r="P73" s="263">
        <f>'Input adatok'!AJ71</f>
        <v>4.5018500191999999</v>
      </c>
      <c r="Q73" s="126" t="str">
        <f>'Input adatok'!AK71</f>
        <v>5cs.Arany I.</v>
      </c>
    </row>
    <row r="74" spans="1:17" x14ac:dyDescent="0.2">
      <c r="A74" s="284"/>
      <c r="B74" s="125" t="str">
        <f>'Input adatok'!Q72</f>
        <v>Gergely Ákos</v>
      </c>
      <c r="C74" s="126">
        <f>'Input adatok'!R72</f>
        <v>1</v>
      </c>
      <c r="D74" s="126">
        <f>'Input adatok'!S72</f>
        <v>1</v>
      </c>
      <c r="E74" s="126">
        <f>'Input adatok'!T72</f>
        <v>1</v>
      </c>
      <c r="F74" s="126">
        <f>'Input adatok'!U72</f>
        <v>0</v>
      </c>
      <c r="G74" s="126">
        <f>'Input adatok'!V72</f>
        <v>0</v>
      </c>
      <c r="H74" s="126">
        <f>'Input adatok'!W72</f>
        <v>0</v>
      </c>
      <c r="I74" s="126">
        <f>'Input adatok'!X72</f>
        <v>1</v>
      </c>
      <c r="J74" s="126">
        <f>'Input adatok'!Y72</f>
        <v>1</v>
      </c>
      <c r="K74" s="163">
        <f>'Input adatok'!Z72</f>
        <v>0</v>
      </c>
      <c r="L74" s="183">
        <f>'Input adatok'!AA72</f>
        <v>5</v>
      </c>
      <c r="N74" s="126" t="str">
        <f>'Input adatok'!AH72</f>
        <v>8.</v>
      </c>
      <c r="O74" s="126" t="str">
        <f>'Input adatok'!AI72</f>
        <v>Weber Tamás</v>
      </c>
      <c r="P74" s="263">
        <f>'Input adatok'!AJ72</f>
        <v>4.5017500194000002</v>
      </c>
      <c r="Q74" s="126" t="str">
        <f>'Input adatok'!AK72</f>
        <v>4cs.Demecser</v>
      </c>
    </row>
    <row r="75" spans="1:17" x14ac:dyDescent="0.2">
      <c r="A75" s="284"/>
      <c r="B75" s="125" t="str">
        <f>'Input adatok'!Q73</f>
        <v>Kónya István</v>
      </c>
      <c r="C75" s="126">
        <f>'Input adatok'!R73</f>
        <v>0</v>
      </c>
      <c r="D75" s="126">
        <f>'Input adatok'!S73</f>
        <v>0</v>
      </c>
      <c r="E75" s="126">
        <f>'Input adatok'!T73</f>
        <v>1</v>
      </c>
      <c r="F75" s="126">
        <f>'Input adatok'!U73</f>
        <v>1</v>
      </c>
      <c r="G75" s="126">
        <f>'Input adatok'!V73</f>
        <v>1</v>
      </c>
      <c r="H75" s="126">
        <f>'Input adatok'!W73</f>
        <v>0</v>
      </c>
      <c r="I75" s="126">
        <f>'Input adatok'!X73</f>
        <v>0</v>
      </c>
      <c r="J75" s="126">
        <f>'Input adatok'!Y73</f>
        <v>1</v>
      </c>
      <c r="K75" s="163">
        <f>'Input adatok'!Z73</f>
        <v>0</v>
      </c>
      <c r="L75" s="183">
        <f>'Input adatok'!AA73</f>
        <v>4</v>
      </c>
      <c r="N75" s="126" t="str">
        <f>'Input adatok'!AH73</f>
        <v>9.</v>
      </c>
      <c r="O75" s="126" t="str">
        <f>'Input adatok'!AI73</f>
        <v>Kónya István</v>
      </c>
      <c r="P75" s="263">
        <f>'Input adatok'!AJ73</f>
        <v>4.0026000183999999</v>
      </c>
      <c r="Q75" s="126" t="str">
        <f>'Input adatok'!AK73</f>
        <v>9cs.Nyírbátor</v>
      </c>
    </row>
    <row r="76" spans="1:17" x14ac:dyDescent="0.2">
      <c r="A76" s="284"/>
      <c r="B76" s="125" t="str">
        <f>'Input adatok'!Q74</f>
        <v>Deme Bánk</v>
      </c>
      <c r="C76" s="126">
        <f>'Input adatok'!R74</f>
        <v>0.5</v>
      </c>
      <c r="D76" s="126">
        <f>'Input adatok'!S74</f>
        <v>0</v>
      </c>
      <c r="E76" s="126">
        <f>'Input adatok'!T74</f>
        <v>0</v>
      </c>
      <c r="F76" s="126">
        <f>'Input adatok'!U74</f>
        <v>0</v>
      </c>
      <c r="G76" s="126">
        <f>'Input adatok'!V74</f>
        <v>1</v>
      </c>
      <c r="H76" s="126">
        <f>'Input adatok'!W74</f>
        <v>0</v>
      </c>
      <c r="I76" s="126">
        <f>'Input adatok'!X74</f>
        <v>0</v>
      </c>
      <c r="J76" s="126">
        <f>'Input adatok'!Y74</f>
        <v>1</v>
      </c>
      <c r="K76" s="163">
        <f>'Input adatok'!Z74</f>
        <v>0</v>
      </c>
      <c r="L76" s="183">
        <f>'Input adatok'!AA74</f>
        <v>2.5</v>
      </c>
      <c r="N76" s="126" t="str">
        <f>'Input adatok'!AH74</f>
        <v>10.</v>
      </c>
      <c r="O76" s="126" t="str">
        <f>'Input adatok'!AI74</f>
        <v>Nagy Kitti</v>
      </c>
      <c r="P76" s="263">
        <f>'Input adatok'!AJ74</f>
        <v>4.0015500171999996</v>
      </c>
      <c r="Q76" s="126" t="str">
        <f>'Input adatok'!AK74</f>
        <v>15cs.Dávid III.</v>
      </c>
    </row>
    <row r="77" spans="1:17" x14ac:dyDescent="0.2">
      <c r="A77" s="284"/>
      <c r="B77" s="125" t="str">
        <f>'Input adatok'!Q75</f>
        <v>Sipos Árpád</v>
      </c>
      <c r="C77" s="126">
        <f>'Input adatok'!R75</f>
        <v>1</v>
      </c>
      <c r="D77" s="126">
        <f>'Input adatok'!S75</f>
        <v>1</v>
      </c>
      <c r="E77" s="126">
        <f>'Input adatok'!T75</f>
        <v>1</v>
      </c>
      <c r="F77" s="126">
        <f>'Input adatok'!U75</f>
        <v>1</v>
      </c>
      <c r="G77" s="126">
        <f>'Input adatok'!V75</f>
        <v>0</v>
      </c>
      <c r="H77" s="126">
        <f>'Input adatok'!W75</f>
        <v>1</v>
      </c>
      <c r="I77" s="126">
        <f>'Input adatok'!X75</f>
        <v>0</v>
      </c>
      <c r="J77" s="126">
        <f>'Input adatok'!Y75</f>
        <v>0</v>
      </c>
      <c r="K77" s="163">
        <f>'Input adatok'!Z75</f>
        <v>1</v>
      </c>
      <c r="L77" s="183">
        <f>'Input adatok'!AA75</f>
        <v>6</v>
      </c>
      <c r="N77" s="126" t="str">
        <f>'Input adatok'!AH75</f>
        <v>11.</v>
      </c>
      <c r="O77" s="126" t="str">
        <f>'Input adatok'!AI75</f>
        <v>Szuhánszki Gergely</v>
      </c>
      <c r="P77" s="263">
        <f>'Input adatok'!AJ75</f>
        <v>3.5021000178000001</v>
      </c>
      <c r="Q77" s="126" t="str">
        <f>'Input adatok'!AK75</f>
        <v>12cs.SISE II.</v>
      </c>
    </row>
    <row r="78" spans="1:17" x14ac:dyDescent="0.2">
      <c r="A78" s="284"/>
      <c r="B78" s="125" t="str">
        <f>'Input adatok'!Q76</f>
        <v>Szuhánszki Gergely</v>
      </c>
      <c r="C78" s="126">
        <f>'Input adatok'!R76</f>
        <v>0.5</v>
      </c>
      <c r="D78" s="126">
        <f>'Input adatok'!S76</f>
        <v>0</v>
      </c>
      <c r="E78" s="126">
        <f>'Input adatok'!T76</f>
        <v>1</v>
      </c>
      <c r="F78" s="126">
        <f>'Input adatok'!U76</f>
        <v>1</v>
      </c>
      <c r="G78" s="126">
        <f>'Input adatok'!V76</f>
        <v>0</v>
      </c>
      <c r="H78" s="126">
        <f>'Input adatok'!W76</f>
        <v>1</v>
      </c>
      <c r="I78" s="126">
        <f>'Input adatok'!X76</f>
        <v>0</v>
      </c>
      <c r="J78" s="126">
        <f>'Input adatok'!Y76</f>
        <v>0</v>
      </c>
      <c r="K78" s="163">
        <f>'Input adatok'!Z76</f>
        <v>0</v>
      </c>
      <c r="L78" s="183">
        <f>'Input adatok'!AA76</f>
        <v>3.5</v>
      </c>
      <c r="N78" s="126" t="str">
        <f>'Input adatok'!AH76</f>
        <v>12.</v>
      </c>
      <c r="O78" s="126" t="str">
        <f>'Input adatok'!AI76</f>
        <v>Deme Bánk</v>
      </c>
      <c r="P78" s="263">
        <f>'Input adatok'!AJ76</f>
        <v>2.5014000182</v>
      </c>
      <c r="Q78" s="126" t="str">
        <f>'Input adatok'!AK76</f>
        <v>10cs.Széchenyi II</v>
      </c>
    </row>
    <row r="79" spans="1:17" x14ac:dyDescent="0.2">
      <c r="A79" s="284"/>
      <c r="B79" s="125" t="str">
        <f>'Input adatok'!Q77</f>
        <v>Dévald Péter</v>
      </c>
      <c r="C79" s="126">
        <f>'Input adatok'!R77</f>
        <v>0.5</v>
      </c>
      <c r="D79" s="126">
        <f>'Input adatok'!S77</f>
        <v>0.5</v>
      </c>
      <c r="E79" s="126">
        <f>'Input adatok'!T77</f>
        <v>1</v>
      </c>
      <c r="F79" s="126">
        <f>'Input adatok'!U77</f>
        <v>1</v>
      </c>
      <c r="G79" s="126">
        <f>'Input adatok'!V77</f>
        <v>0.5</v>
      </c>
      <c r="H79" s="126">
        <f>'Input adatok'!W77</f>
        <v>1</v>
      </c>
      <c r="I79" s="126">
        <f>'Input adatok'!X77</f>
        <v>1</v>
      </c>
      <c r="J79" s="126">
        <f>'Input adatok'!Y77</f>
        <v>0</v>
      </c>
      <c r="K79" s="163">
        <f>'Input adatok'!Z77</f>
        <v>0</v>
      </c>
      <c r="L79" s="183">
        <f>'Input adatok'!AA77</f>
        <v>5.5</v>
      </c>
      <c r="N79" s="126" t="str">
        <f>'Input adatok'!AH77</f>
        <v>13.</v>
      </c>
      <c r="O79" s="126" t="str">
        <f>'Input adatok'!AI77</f>
        <v>Gábor Zoltán</v>
      </c>
      <c r="P79" s="263">
        <f>'Input adatok'!AJ77</f>
        <v>1.0018500198</v>
      </c>
      <c r="Q79" s="126" t="str">
        <f>'Input adatok'!AK77</f>
        <v>2cs.Vaja</v>
      </c>
    </row>
    <row r="80" spans="1:17" x14ac:dyDescent="0.2">
      <c r="A80" s="284"/>
      <c r="B80" s="125" t="str">
        <f>'Input adatok'!Q78</f>
        <v>Gunyecz Kristóf</v>
      </c>
      <c r="C80" s="126">
        <f>'Input adatok'!R78</f>
        <v>0</v>
      </c>
      <c r="D80" s="126">
        <f>'Input adatok'!S78</f>
        <v>0</v>
      </c>
      <c r="E80" s="126">
        <f>'Input adatok'!T78</f>
        <v>0</v>
      </c>
      <c r="F80" s="126">
        <f>'Input adatok'!U78</f>
        <v>1</v>
      </c>
      <c r="G80" s="126">
        <f>'Input adatok'!V78</f>
        <v>0</v>
      </c>
      <c r="H80" s="126">
        <f>'Input adatok'!W78</f>
        <v>0</v>
      </c>
      <c r="I80" s="126">
        <f>'Input adatok'!X78</f>
        <v>0</v>
      </c>
      <c r="J80" s="126">
        <f>'Input adatok'!Y78</f>
        <v>0</v>
      </c>
      <c r="K80" s="163">
        <f>'Input adatok'!Z78</f>
        <v>0</v>
      </c>
      <c r="L80" s="183">
        <f>'Input adatok'!AA78</f>
        <v>1</v>
      </c>
      <c r="N80" s="126" t="str">
        <f>'Input adatok'!AH78</f>
        <v>14.</v>
      </c>
      <c r="O80" s="126" t="str">
        <f>'Input adatok'!AI78</f>
        <v>Gunyecz Kristóf</v>
      </c>
      <c r="P80" s="263">
        <f>'Input adatok'!AJ78</f>
        <v>1.0010000174</v>
      </c>
      <c r="Q80" s="126" t="str">
        <f>'Input adatok'!AK78</f>
        <v>14cs.Dávid IV.</v>
      </c>
    </row>
    <row r="81" spans="1:17" x14ac:dyDescent="0.2">
      <c r="A81" s="284"/>
      <c r="B81" s="125" t="str">
        <f>'Input adatok'!Q79</f>
        <v>Nagy Kitti</v>
      </c>
      <c r="C81" s="126">
        <f>'Input adatok'!R79</f>
        <v>1</v>
      </c>
      <c r="D81" s="126">
        <f>'Input adatok'!S79</f>
        <v>0</v>
      </c>
      <c r="E81" s="126">
        <f>'Input adatok'!T79</f>
        <v>1</v>
      </c>
      <c r="F81" s="126">
        <f>'Input adatok'!U79</f>
        <v>1</v>
      </c>
      <c r="G81" s="126">
        <f>'Input adatok'!V79</f>
        <v>0</v>
      </c>
      <c r="H81" s="126">
        <f>'Input adatok'!W79</f>
        <v>0</v>
      </c>
      <c r="I81" s="126">
        <f>'Input adatok'!X79</f>
        <v>0</v>
      </c>
      <c r="J81" s="126">
        <f>'Input adatok'!Y79</f>
        <v>1</v>
      </c>
      <c r="K81" s="163">
        <f>'Input adatok'!Z79</f>
        <v>0</v>
      </c>
      <c r="L81" s="183">
        <f>'Input adatok'!AA79</f>
        <v>4</v>
      </c>
      <c r="N81" s="126" t="str">
        <f>'Input adatok'!AH79</f>
        <v>15.</v>
      </c>
      <c r="O81" s="126" t="str">
        <f>'Input adatok'!AI79</f>
        <v>Bulyáki Sámuel</v>
      </c>
      <c r="P81" s="263">
        <f>'Input adatok'!AJ79</f>
        <v>1.000900017</v>
      </c>
      <c r="Q81" s="126" t="str">
        <f>'Input adatok'!AK79</f>
        <v>16cs.Dávid II.</v>
      </c>
    </row>
    <row r="82" spans="1:17" x14ac:dyDescent="0.2">
      <c r="A82" s="284"/>
      <c r="B82" s="125" t="str">
        <f>'Input adatok'!Q80</f>
        <v>Bulyáki Sámuel</v>
      </c>
      <c r="C82" s="126">
        <f>'Input adatok'!R80</f>
        <v>0</v>
      </c>
      <c r="D82" s="126">
        <f>'Input adatok'!S80</f>
        <v>0</v>
      </c>
      <c r="E82" s="126">
        <f>'Input adatok'!T80</f>
        <v>0</v>
      </c>
      <c r="F82" s="126">
        <f>'Input adatok'!U80</f>
        <v>0</v>
      </c>
      <c r="G82" s="126">
        <f>'Input adatok'!V80</f>
        <v>0</v>
      </c>
      <c r="H82" s="126">
        <f>'Input adatok'!W80</f>
        <v>0</v>
      </c>
      <c r="I82" s="126">
        <f>'Input adatok'!X80</f>
        <v>0</v>
      </c>
      <c r="J82" s="126">
        <f>'Input adatok'!Y80</f>
        <v>1</v>
      </c>
      <c r="K82" s="163">
        <f>'Input adatok'!Z80</f>
        <v>0</v>
      </c>
      <c r="L82" s="183">
        <f>'Input adatok'!AA80</f>
        <v>1</v>
      </c>
      <c r="N82" s="126" t="str">
        <f>'Input adatok'!AH80</f>
        <v>16.</v>
      </c>
      <c r="O82" s="126" t="str">
        <f>'Input adatok'!AI80</f>
        <v>Csonka Fanni</v>
      </c>
      <c r="P82" s="263">
        <f>'Input adatok'!AJ80</f>
        <v>2.000196E-4</v>
      </c>
      <c r="Q82" s="126" t="str">
        <f>'Input adatok'!AK80</f>
        <v>3cs.Arany III.</v>
      </c>
    </row>
    <row r="83" spans="1:17" x14ac:dyDescent="0.2">
      <c r="A83" s="284"/>
      <c r="B83" s="125" t="str">
        <f>'Input adatok'!Q81</f>
        <v>17-3</v>
      </c>
      <c r="C83" s="126" t="b">
        <f>'Input adatok'!R81</f>
        <v>0</v>
      </c>
      <c r="D83" s="126" t="b">
        <f>'Input adatok'!S81</f>
        <v>0</v>
      </c>
      <c r="E83" s="126" t="b">
        <f>'Input adatok'!T81</f>
        <v>0</v>
      </c>
      <c r="F83" s="126" t="b">
        <f>'Input adatok'!U81</f>
        <v>0</v>
      </c>
      <c r="G83" s="126" t="b">
        <f>'Input adatok'!V81</f>
        <v>0</v>
      </c>
      <c r="H83" s="126" t="b">
        <f>'Input adatok'!W81</f>
        <v>0</v>
      </c>
      <c r="I83" s="126" t="b">
        <f>'Input adatok'!X81</f>
        <v>0</v>
      </c>
      <c r="J83" s="126" t="b">
        <f>'Input adatok'!Y81</f>
        <v>0</v>
      </c>
      <c r="K83" s="163" t="b">
        <f>'Input adatok'!Z81</f>
        <v>0</v>
      </c>
      <c r="L83" s="183">
        <f>'Input adatok'!AA81</f>
        <v>0</v>
      </c>
      <c r="N83" s="126" t="str">
        <f>'Input adatok'!AH81</f>
        <v>17.</v>
      </c>
      <c r="O83" s="126" t="str">
        <f>'Input adatok'!AI81</f>
        <v>17-3</v>
      </c>
      <c r="P83" s="263">
        <f>'Input adatok'!AJ81</f>
        <v>1.6800000000000011E-8</v>
      </c>
      <c r="Q83" s="126" t="str">
        <f>'Input adatok'!AK81</f>
        <v>17cs</v>
      </c>
    </row>
    <row r="84" spans="1:17" x14ac:dyDescent="0.2">
      <c r="A84" s="284"/>
      <c r="B84" s="125" t="str">
        <f>'Input adatok'!Q82</f>
        <v>18-3</v>
      </c>
      <c r="C84" s="126" t="b">
        <f>'Input adatok'!R82</f>
        <v>0</v>
      </c>
      <c r="D84" s="126" t="b">
        <f>'Input adatok'!S82</f>
        <v>0</v>
      </c>
      <c r="E84" s="126" t="b">
        <f>'Input adatok'!T82</f>
        <v>0</v>
      </c>
      <c r="F84" s="126" t="b">
        <f>'Input adatok'!U82</f>
        <v>0</v>
      </c>
      <c r="G84" s="126" t="b">
        <f>'Input adatok'!V82</f>
        <v>0</v>
      </c>
      <c r="H84" s="126" t="b">
        <f>'Input adatok'!W82</f>
        <v>0</v>
      </c>
      <c r="I84" s="126" t="b">
        <f>'Input adatok'!X82</f>
        <v>0</v>
      </c>
      <c r="J84" s="126" t="b">
        <f>'Input adatok'!Y82</f>
        <v>0</v>
      </c>
      <c r="K84" s="163" t="b">
        <f>'Input adatok'!Z82</f>
        <v>0</v>
      </c>
      <c r="L84" s="183">
        <f>'Input adatok'!AA82</f>
        <v>0</v>
      </c>
      <c r="N84" s="126" t="str">
        <f>'Input adatok'!AH82</f>
        <v>18.</v>
      </c>
      <c r="O84" s="126" t="str">
        <f>'Input adatok'!AI82</f>
        <v>18-3</v>
      </c>
      <c r="P84" s="263">
        <f>'Input adatok'!AJ82</f>
        <v>1.660000000000001E-8</v>
      </c>
      <c r="Q84" s="126" t="str">
        <f>'Input adatok'!AK82</f>
        <v>18cs</v>
      </c>
    </row>
    <row r="85" spans="1:17" x14ac:dyDescent="0.2">
      <c r="A85" s="284"/>
      <c r="B85" s="125" t="str">
        <f>'Input adatok'!Q83</f>
        <v>19-3</v>
      </c>
      <c r="C85" s="126" t="b">
        <f>'Input adatok'!R83</f>
        <v>0</v>
      </c>
      <c r="D85" s="126" t="b">
        <f>'Input adatok'!S83</f>
        <v>0</v>
      </c>
      <c r="E85" s="126" t="b">
        <f>'Input adatok'!T83</f>
        <v>0</v>
      </c>
      <c r="F85" s="126" t="b">
        <f>'Input adatok'!U83</f>
        <v>0</v>
      </c>
      <c r="G85" s="126" t="b">
        <f>'Input adatok'!V83</f>
        <v>0</v>
      </c>
      <c r="H85" s="126" t="b">
        <f>'Input adatok'!W83</f>
        <v>0</v>
      </c>
      <c r="I85" s="126" t="b">
        <f>'Input adatok'!X83</f>
        <v>0</v>
      </c>
      <c r="J85" s="126" t="b">
        <f>'Input adatok'!Y83</f>
        <v>0</v>
      </c>
      <c r="K85" s="163" t="b">
        <f>'Input adatok'!Z83</f>
        <v>0</v>
      </c>
      <c r="L85" s="183">
        <f>'Input adatok'!AA83</f>
        <v>0</v>
      </c>
      <c r="N85" s="126" t="str">
        <f>'Input adatok'!AH83</f>
        <v>19.</v>
      </c>
      <c r="O85" s="126" t="str">
        <f>'Input adatok'!AI83</f>
        <v>19-3</v>
      </c>
      <c r="P85" s="263">
        <f>'Input adatok'!AJ83</f>
        <v>1.6400000000000011E-8</v>
      </c>
      <c r="Q85" s="126" t="str">
        <f>'Input adatok'!AK83</f>
        <v>19cs</v>
      </c>
    </row>
    <row r="86" spans="1:17" ht="13.5" thickBot="1" x14ac:dyDescent="0.25">
      <c r="A86" s="285"/>
      <c r="B86" s="143" t="str">
        <f>'Input adatok'!Q84</f>
        <v>120-3</v>
      </c>
      <c r="C86" s="144" t="b">
        <f>'Input adatok'!R84</f>
        <v>0</v>
      </c>
      <c r="D86" s="144" t="b">
        <f>'Input adatok'!S84</f>
        <v>0</v>
      </c>
      <c r="E86" s="144" t="b">
        <f>'Input adatok'!T84</f>
        <v>0</v>
      </c>
      <c r="F86" s="144" t="b">
        <f>'Input adatok'!U84</f>
        <v>0</v>
      </c>
      <c r="G86" s="144" t="b">
        <f>'Input adatok'!V84</f>
        <v>0</v>
      </c>
      <c r="H86" s="144" t="b">
        <f>'Input adatok'!W84</f>
        <v>0</v>
      </c>
      <c r="I86" s="144" t="b">
        <f>'Input adatok'!X84</f>
        <v>0</v>
      </c>
      <c r="J86" s="144" t="b">
        <f>'Input adatok'!Y84</f>
        <v>0</v>
      </c>
      <c r="K86" s="164" t="b">
        <f>'Input adatok'!Z84</f>
        <v>0</v>
      </c>
      <c r="L86" s="184">
        <f>'Input adatok'!AA84</f>
        <v>0</v>
      </c>
      <c r="N86" s="126" t="str">
        <f>'Input adatok'!AH84</f>
        <v>20.</v>
      </c>
      <c r="O86" s="126" t="str">
        <f>'Input adatok'!AI84</f>
        <v>120-3</v>
      </c>
      <c r="P86" s="263">
        <f>'Input adatok'!AJ84</f>
        <v>1.6200000000000013E-8</v>
      </c>
      <c r="Q86" s="126" t="str">
        <f>'Input adatok'!AK84</f>
        <v>20cs</v>
      </c>
    </row>
    <row r="87" spans="1:17" ht="13.5" thickTop="1" x14ac:dyDescent="0.2">
      <c r="A87" s="280" t="s">
        <v>100</v>
      </c>
      <c r="B87" s="141" t="str">
        <f>'Input adatok'!Q85</f>
        <v>Soltész Hajnalka</v>
      </c>
      <c r="C87" s="142">
        <f>'Input adatok'!R85</f>
        <v>0</v>
      </c>
      <c r="D87" s="142">
        <f>'Input adatok'!S85</f>
        <v>1</v>
      </c>
      <c r="E87" s="142">
        <f>'Input adatok'!T85</f>
        <v>1</v>
      </c>
      <c r="F87" s="142">
        <f>'Input adatok'!U85</f>
        <v>1</v>
      </c>
      <c r="G87" s="142">
        <f>'Input adatok'!V85</f>
        <v>0.5</v>
      </c>
      <c r="H87" s="142">
        <f>'Input adatok'!W85</f>
        <v>1</v>
      </c>
      <c r="I87" s="142">
        <f>'Input adatok'!X85</f>
        <v>0</v>
      </c>
      <c r="J87" s="142">
        <f>'Input adatok'!Y85</f>
        <v>1</v>
      </c>
      <c r="K87" s="165">
        <f>'Input adatok'!Z85</f>
        <v>1</v>
      </c>
      <c r="L87" s="185">
        <f>'Input adatok'!AA85</f>
        <v>6.5</v>
      </c>
      <c r="N87" s="128" t="str">
        <f>'Input adatok'!AH85</f>
        <v>1.</v>
      </c>
      <c r="O87" s="128" t="str">
        <f>'Input adatok'!AI85</f>
        <v>Tumó Bence</v>
      </c>
      <c r="P87" s="258">
        <f>'Input adatok'!AJ85</f>
        <v>7.0028500190000003</v>
      </c>
      <c r="Q87" s="128" t="str">
        <f>'Input adatok'!AK85</f>
        <v>6cs.Piremon</v>
      </c>
    </row>
    <row r="88" spans="1:17" x14ac:dyDescent="0.2">
      <c r="A88" s="281"/>
      <c r="B88" s="127" t="str">
        <f>'Input adatok'!Q86</f>
        <v>Tirpák Márk</v>
      </c>
      <c r="C88" s="128">
        <f>'Input adatok'!R86</f>
        <v>0</v>
      </c>
      <c r="D88" s="128">
        <f>'Input adatok'!S86</f>
        <v>0</v>
      </c>
      <c r="E88" s="128">
        <f>'Input adatok'!T86</f>
        <v>0</v>
      </c>
      <c r="F88" s="128">
        <f>'Input adatok'!U86</f>
        <v>0</v>
      </c>
      <c r="G88" s="128">
        <f>'Input adatok'!V86</f>
        <v>0</v>
      </c>
      <c r="H88" s="128">
        <f>'Input adatok'!W86</f>
        <v>0</v>
      </c>
      <c r="I88" s="128">
        <f>'Input adatok'!X86</f>
        <v>0</v>
      </c>
      <c r="J88" s="128">
        <f>'Input adatok'!Y86</f>
        <v>0</v>
      </c>
      <c r="K88" s="166">
        <f>'Input adatok'!Z86</f>
        <v>0</v>
      </c>
      <c r="L88" s="186">
        <f>'Input adatok'!AA86</f>
        <v>0</v>
      </c>
      <c r="N88" s="128" t="str">
        <f>'Input adatok'!AH86</f>
        <v>2.</v>
      </c>
      <c r="O88" s="128" t="str">
        <f>'Input adatok'!AI86</f>
        <v>Varga István</v>
      </c>
      <c r="P88" s="258">
        <f>'Input adatok'!AJ86</f>
        <v>6.5026000183999999</v>
      </c>
      <c r="Q88" s="128" t="str">
        <f>'Input adatok'!AK86</f>
        <v>9cs.Nyírbátor</v>
      </c>
    </row>
    <row r="89" spans="1:17" x14ac:dyDescent="0.2">
      <c r="A89" s="281"/>
      <c r="B89" s="127" t="str">
        <f>'Input adatok'!Q87</f>
        <v>Szűcs Dóra</v>
      </c>
      <c r="C89" s="128">
        <f>'Input adatok'!R87</f>
        <v>0</v>
      </c>
      <c r="D89" s="128">
        <f>'Input adatok'!S87</f>
        <v>0</v>
      </c>
      <c r="E89" s="128">
        <f>'Input adatok'!T87</f>
        <v>1</v>
      </c>
      <c r="F89" s="128">
        <f>'Input adatok'!U87</f>
        <v>0</v>
      </c>
      <c r="G89" s="128">
        <f>'Input adatok'!V87</f>
        <v>0</v>
      </c>
      <c r="H89" s="128">
        <f>'Input adatok'!W87</f>
        <v>0</v>
      </c>
      <c r="I89" s="128">
        <f>'Input adatok'!X87</f>
        <v>0</v>
      </c>
      <c r="J89" s="128">
        <f>'Input adatok'!Y87</f>
        <v>0</v>
      </c>
      <c r="K89" s="166">
        <f>'Input adatok'!Z87</f>
        <v>0</v>
      </c>
      <c r="L89" s="186">
        <f>'Input adatok'!AA87</f>
        <v>1</v>
      </c>
      <c r="N89" s="128" t="str">
        <f>'Input adatok'!AH87</f>
        <v>3.</v>
      </c>
      <c r="O89" s="128" t="str">
        <f>'Input adatok'!AI87</f>
        <v>Soltész Hajnalka</v>
      </c>
      <c r="P89" s="258">
        <f>'Input adatok'!AJ87</f>
        <v>6.5021000200000003</v>
      </c>
      <c r="Q89" s="128" t="str">
        <f>'Input adatok'!AK87</f>
        <v>1cs.Széchenyi I.</v>
      </c>
    </row>
    <row r="90" spans="1:17" x14ac:dyDescent="0.2">
      <c r="A90" s="281"/>
      <c r="B90" s="127" t="str">
        <f>'Input adatok'!Q88</f>
        <v>Barati Dávid</v>
      </c>
      <c r="C90" s="128">
        <f>'Input adatok'!R88</f>
        <v>0</v>
      </c>
      <c r="D90" s="128">
        <f>'Input adatok'!S88</f>
        <v>1</v>
      </c>
      <c r="E90" s="128">
        <f>'Input adatok'!T88</f>
        <v>1</v>
      </c>
      <c r="F90" s="128">
        <f>'Input adatok'!U88</f>
        <v>0</v>
      </c>
      <c r="G90" s="128">
        <f>'Input adatok'!V88</f>
        <v>0</v>
      </c>
      <c r="H90" s="128">
        <f>'Input adatok'!W88</f>
        <v>1</v>
      </c>
      <c r="I90" s="128">
        <f>'Input adatok'!X88</f>
        <v>1</v>
      </c>
      <c r="J90" s="128">
        <f>'Input adatok'!Y88</f>
        <v>0</v>
      </c>
      <c r="K90" s="166">
        <f>'Input adatok'!Z88</f>
        <v>0</v>
      </c>
      <c r="L90" s="186">
        <f>'Input adatok'!AA88</f>
        <v>4</v>
      </c>
      <c r="N90" s="128" t="str">
        <f>'Input adatok'!AH88</f>
        <v>4.</v>
      </c>
      <c r="O90" s="128" t="str">
        <f>'Input adatok'!AI88</f>
        <v>Deme Sándor</v>
      </c>
      <c r="P90" s="258">
        <f>'Input adatok'!AJ88</f>
        <v>5.5019500179999996</v>
      </c>
      <c r="Q90" s="128" t="str">
        <f>'Input adatok'!AK88</f>
        <v>11cs.Vaja I.</v>
      </c>
    </row>
    <row r="91" spans="1:17" x14ac:dyDescent="0.2">
      <c r="A91" s="281"/>
      <c r="B91" s="127" t="str">
        <f>'Input adatok'!Q89</f>
        <v>Tóth Tibor</v>
      </c>
      <c r="C91" s="128">
        <f>'Input adatok'!R89</f>
        <v>1</v>
      </c>
      <c r="D91" s="128">
        <f>'Input adatok'!S89</f>
        <v>0</v>
      </c>
      <c r="E91" s="128">
        <f>'Input adatok'!T89</f>
        <v>0</v>
      </c>
      <c r="F91" s="128">
        <f>'Input adatok'!U89</f>
        <v>1</v>
      </c>
      <c r="G91" s="128">
        <f>'Input adatok'!V89</f>
        <v>1</v>
      </c>
      <c r="H91" s="128">
        <f>'Input adatok'!W89</f>
        <v>0</v>
      </c>
      <c r="I91" s="128">
        <f>'Input adatok'!X89</f>
        <v>1</v>
      </c>
      <c r="J91" s="128">
        <f>'Input adatok'!Y89</f>
        <v>0.5</v>
      </c>
      <c r="K91" s="166">
        <f>'Input adatok'!Z89</f>
        <v>0</v>
      </c>
      <c r="L91" s="186">
        <f>'Input adatok'!AA89</f>
        <v>4.5</v>
      </c>
      <c r="N91" s="128" t="str">
        <f>'Input adatok'!AH89</f>
        <v>5.</v>
      </c>
      <c r="O91" s="128" t="str">
        <f>'Input adatok'!AI89</f>
        <v>Diczkó Zsombor</v>
      </c>
      <c r="P91" s="258">
        <f>'Input adatok'!AJ89</f>
        <v>5.0030000185999999</v>
      </c>
      <c r="Q91" s="128" t="str">
        <f>'Input adatok'!AK89</f>
        <v>8cs.SISE I.</v>
      </c>
    </row>
    <row r="92" spans="1:17" x14ac:dyDescent="0.2">
      <c r="A92" s="281"/>
      <c r="B92" s="127" t="str">
        <f>'Input adatok'!Q90</f>
        <v>Tumó Bence</v>
      </c>
      <c r="C92" s="128">
        <f>'Input adatok'!R90</f>
        <v>1</v>
      </c>
      <c r="D92" s="128">
        <f>'Input adatok'!S90</f>
        <v>1</v>
      </c>
      <c r="E92" s="128">
        <f>'Input adatok'!T90</f>
        <v>0.5</v>
      </c>
      <c r="F92" s="128">
        <f>'Input adatok'!U90</f>
        <v>0</v>
      </c>
      <c r="G92" s="128">
        <f>'Input adatok'!V90</f>
        <v>1</v>
      </c>
      <c r="H92" s="128">
        <f>'Input adatok'!W90</f>
        <v>0.5</v>
      </c>
      <c r="I92" s="128">
        <f>'Input adatok'!X90</f>
        <v>1</v>
      </c>
      <c r="J92" s="128">
        <f>'Input adatok'!Y90</f>
        <v>1</v>
      </c>
      <c r="K92" s="166">
        <f>'Input adatok'!Z90</f>
        <v>1</v>
      </c>
      <c r="L92" s="186">
        <f>'Input adatok'!AA90</f>
        <v>7</v>
      </c>
      <c r="N92" s="128" t="str">
        <f>'Input adatok'!AH90</f>
        <v>6.</v>
      </c>
      <c r="O92" s="128" t="str">
        <f>'Input adatok'!AI90</f>
        <v>Tóth Tibor</v>
      </c>
      <c r="P92" s="258">
        <f>'Input adatok'!AJ90</f>
        <v>4.5018500191999999</v>
      </c>
      <c r="Q92" s="128" t="str">
        <f>'Input adatok'!AK90</f>
        <v>5cs.Arany I.</v>
      </c>
    </row>
    <row r="93" spans="1:17" x14ac:dyDescent="0.2">
      <c r="A93" s="281"/>
      <c r="B93" s="127" t="str">
        <f>'Input adatok'!Q91</f>
        <v>Nagy Bettina</v>
      </c>
      <c r="C93" s="128">
        <f>'Input adatok'!R91</f>
        <v>0</v>
      </c>
      <c r="D93" s="128">
        <f>'Input adatok'!S91</f>
        <v>1</v>
      </c>
      <c r="E93" s="128">
        <f>'Input adatok'!T91</f>
        <v>0</v>
      </c>
      <c r="F93" s="128">
        <f>'Input adatok'!U91</f>
        <v>1</v>
      </c>
      <c r="G93" s="128">
        <f>'Input adatok'!V91</f>
        <v>0</v>
      </c>
      <c r="H93" s="128">
        <f>'Input adatok'!W91</f>
        <v>0</v>
      </c>
      <c r="I93" s="128">
        <f>'Input adatok'!X91</f>
        <v>0</v>
      </c>
      <c r="J93" s="128">
        <f>'Input adatok'!Y91</f>
        <v>0</v>
      </c>
      <c r="K93" s="166">
        <f>'Input adatok'!Z91</f>
        <v>1</v>
      </c>
      <c r="L93" s="186">
        <f>'Input adatok'!AA91</f>
        <v>3</v>
      </c>
      <c r="N93" s="128" t="str">
        <f>'Input adatok'!AH91</f>
        <v>7.</v>
      </c>
      <c r="O93" s="128" t="str">
        <f>'Input adatok'!AI91</f>
        <v>Barati Dávid</v>
      </c>
      <c r="P93" s="258">
        <f>'Input adatok'!AJ91</f>
        <v>4.0017500194000002</v>
      </c>
      <c r="Q93" s="128" t="str">
        <f>'Input adatok'!AK91</f>
        <v>4cs.Demecser</v>
      </c>
    </row>
    <row r="94" spans="1:17" x14ac:dyDescent="0.2">
      <c r="A94" s="281"/>
      <c r="B94" s="127" t="str">
        <f>'Input adatok'!Q92</f>
        <v>Diczkó Zsombor</v>
      </c>
      <c r="C94" s="128">
        <f>'Input adatok'!R92</f>
        <v>1</v>
      </c>
      <c r="D94" s="128">
        <f>'Input adatok'!S92</f>
        <v>1</v>
      </c>
      <c r="E94" s="128">
        <f>'Input adatok'!T92</f>
        <v>0.5</v>
      </c>
      <c r="F94" s="128">
        <f>'Input adatok'!U92</f>
        <v>0</v>
      </c>
      <c r="G94" s="128">
        <f>'Input adatok'!V92</f>
        <v>0</v>
      </c>
      <c r="H94" s="128">
        <f>'Input adatok'!W92</f>
        <v>0</v>
      </c>
      <c r="I94" s="128">
        <f>'Input adatok'!X92</f>
        <v>1</v>
      </c>
      <c r="J94" s="128">
        <f>'Input adatok'!Y92</f>
        <v>0.5</v>
      </c>
      <c r="K94" s="166">
        <f>'Input adatok'!Z92</f>
        <v>1</v>
      </c>
      <c r="L94" s="186">
        <f>'Input adatok'!AA92</f>
        <v>5</v>
      </c>
      <c r="N94" s="128" t="str">
        <f>'Input adatok'!AH92</f>
        <v>8.</v>
      </c>
      <c r="O94" s="128" t="str">
        <f>'Input adatok'!AI92</f>
        <v>Vitkos Bence</v>
      </c>
      <c r="P94" s="258">
        <f>'Input adatok'!AJ92</f>
        <v>3.5021000178000001</v>
      </c>
      <c r="Q94" s="128" t="str">
        <f>'Input adatok'!AK92</f>
        <v>12cs.SISE II.</v>
      </c>
    </row>
    <row r="95" spans="1:17" x14ac:dyDescent="0.2">
      <c r="A95" s="281"/>
      <c r="B95" s="127" t="str">
        <f>'Input adatok'!Q93</f>
        <v>Varga István</v>
      </c>
      <c r="C95" s="128">
        <f>'Input adatok'!R93</f>
        <v>1</v>
      </c>
      <c r="D95" s="128">
        <f>'Input adatok'!S93</f>
        <v>1</v>
      </c>
      <c r="E95" s="128">
        <f>'Input adatok'!T93</f>
        <v>0</v>
      </c>
      <c r="F95" s="128">
        <f>'Input adatok'!U93</f>
        <v>0</v>
      </c>
      <c r="G95" s="128">
        <f>'Input adatok'!V93</f>
        <v>1</v>
      </c>
      <c r="H95" s="128">
        <f>'Input adatok'!W93</f>
        <v>0.5</v>
      </c>
      <c r="I95" s="128">
        <f>'Input adatok'!X93</f>
        <v>1</v>
      </c>
      <c r="J95" s="128">
        <f>'Input adatok'!Y93</f>
        <v>1</v>
      </c>
      <c r="K95" s="166">
        <f>'Input adatok'!Z93</f>
        <v>1</v>
      </c>
      <c r="L95" s="186">
        <f>'Input adatok'!AA93</f>
        <v>6.5</v>
      </c>
      <c r="N95" s="128" t="str">
        <f>'Input adatok'!AH93</f>
        <v>9.</v>
      </c>
      <c r="O95" s="128" t="str">
        <f>'Input adatok'!AI93</f>
        <v>Nagy Bettina</v>
      </c>
      <c r="P95" s="258">
        <f>'Input adatok'!AJ93</f>
        <v>3.0017500188000001</v>
      </c>
      <c r="Q95" s="128" t="str">
        <f>'Input adatok'!AK93</f>
        <v>7cs.Arany II "Piremon nők"</v>
      </c>
    </row>
    <row r="96" spans="1:17" x14ac:dyDescent="0.2">
      <c r="A96" s="281"/>
      <c r="B96" s="127" t="str">
        <f>'Input adatok'!Q94</f>
        <v>Almási Tamás</v>
      </c>
      <c r="C96" s="128">
        <f>'Input adatok'!R94</f>
        <v>0</v>
      </c>
      <c r="D96" s="128">
        <f>'Input adatok'!S94</f>
        <v>0</v>
      </c>
      <c r="E96" s="128">
        <f>'Input adatok'!T94</f>
        <v>0</v>
      </c>
      <c r="F96" s="128">
        <f>'Input adatok'!U94</f>
        <v>0</v>
      </c>
      <c r="G96" s="128">
        <f>'Input adatok'!V94</f>
        <v>1</v>
      </c>
      <c r="H96" s="128">
        <f>'Input adatok'!W94</f>
        <v>0</v>
      </c>
      <c r="I96" s="128">
        <f>'Input adatok'!X94</f>
        <v>0</v>
      </c>
      <c r="J96" s="128">
        <f>'Input adatok'!Y94</f>
        <v>1</v>
      </c>
      <c r="K96" s="166">
        <f>'Input adatok'!Z94</f>
        <v>0</v>
      </c>
      <c r="L96" s="186">
        <f>'Input adatok'!AA94</f>
        <v>2</v>
      </c>
      <c r="N96" s="128" t="str">
        <f>'Input adatok'!AH94</f>
        <v>10.</v>
      </c>
      <c r="O96" s="128" t="str">
        <f>'Input adatok'!AI94</f>
        <v>Kárpáti Dorina</v>
      </c>
      <c r="P96" s="258">
        <f>'Input adatok'!AJ94</f>
        <v>3.0016500175999998</v>
      </c>
      <c r="Q96" s="128" t="str">
        <f>'Input adatok'!AK94</f>
        <v>13cs.Dávid I.</v>
      </c>
    </row>
    <row r="97" spans="1:17" x14ac:dyDescent="0.2">
      <c r="A97" s="281"/>
      <c r="B97" s="127" t="str">
        <f>'Input adatok'!Q95</f>
        <v>Deme Sándor</v>
      </c>
      <c r="C97" s="128">
        <f>'Input adatok'!R95</f>
        <v>1</v>
      </c>
      <c r="D97" s="128">
        <f>'Input adatok'!S95</f>
        <v>1</v>
      </c>
      <c r="E97" s="128">
        <f>'Input adatok'!T95</f>
        <v>0</v>
      </c>
      <c r="F97" s="128">
        <f>'Input adatok'!U95</f>
        <v>1</v>
      </c>
      <c r="G97" s="128">
        <f>'Input adatok'!V95</f>
        <v>0.5</v>
      </c>
      <c r="H97" s="128">
        <f>'Input adatok'!W95</f>
        <v>1</v>
      </c>
      <c r="I97" s="128">
        <f>'Input adatok'!X95</f>
        <v>0</v>
      </c>
      <c r="J97" s="128">
        <f>'Input adatok'!Y95</f>
        <v>0</v>
      </c>
      <c r="K97" s="166">
        <f>'Input adatok'!Z95</f>
        <v>1</v>
      </c>
      <c r="L97" s="186">
        <f>'Input adatok'!AA95</f>
        <v>5.5</v>
      </c>
      <c r="N97" s="128" t="str">
        <f>'Input adatok'!AH95</f>
        <v>11.</v>
      </c>
      <c r="O97" s="128" t="str">
        <f>'Input adatok'!AI95</f>
        <v>Bíró Gréta</v>
      </c>
      <c r="P97" s="258">
        <f>'Input adatok'!AJ95</f>
        <v>3.0015500172</v>
      </c>
      <c r="Q97" s="128" t="str">
        <f>'Input adatok'!AK95</f>
        <v>15cs.Dávid III.</v>
      </c>
    </row>
    <row r="98" spans="1:17" x14ac:dyDescent="0.2">
      <c r="A98" s="281"/>
      <c r="B98" s="127" t="str">
        <f>'Input adatok'!Q96</f>
        <v>Vitkos Bence</v>
      </c>
      <c r="C98" s="128">
        <f>'Input adatok'!R96</f>
        <v>1</v>
      </c>
      <c r="D98" s="128">
        <f>'Input adatok'!S96</f>
        <v>0</v>
      </c>
      <c r="E98" s="128">
        <f>'Input adatok'!T96</f>
        <v>1</v>
      </c>
      <c r="F98" s="128">
        <f>'Input adatok'!U96</f>
        <v>0</v>
      </c>
      <c r="G98" s="128">
        <f>'Input adatok'!V96</f>
        <v>0.5</v>
      </c>
      <c r="H98" s="128">
        <f>'Input adatok'!W96</f>
        <v>0</v>
      </c>
      <c r="I98" s="128">
        <f>'Input adatok'!X96</f>
        <v>0</v>
      </c>
      <c r="J98" s="128">
        <f>'Input adatok'!Y96</f>
        <v>0</v>
      </c>
      <c r="K98" s="166">
        <f>'Input adatok'!Z96</f>
        <v>1</v>
      </c>
      <c r="L98" s="186">
        <f>'Input adatok'!AA96</f>
        <v>3.5</v>
      </c>
      <c r="N98" s="128" t="str">
        <f>'Input adatok'!AH96</f>
        <v>12.</v>
      </c>
      <c r="O98" s="128" t="str">
        <f>'Input adatok'!AI96</f>
        <v>Halastyák István</v>
      </c>
      <c r="P98" s="258">
        <f>'Input adatok'!AJ96</f>
        <v>3.0010000174</v>
      </c>
      <c r="Q98" s="128" t="str">
        <f>'Input adatok'!AK96</f>
        <v>14cs.Dávid IV.</v>
      </c>
    </row>
    <row r="99" spans="1:17" x14ac:dyDescent="0.2">
      <c r="A99" s="281"/>
      <c r="B99" s="127" t="str">
        <f>'Input adatok'!Q97</f>
        <v>Kárpáti Dorina</v>
      </c>
      <c r="C99" s="128">
        <f>'Input adatok'!R97</f>
        <v>0</v>
      </c>
      <c r="D99" s="128">
        <f>'Input adatok'!S97</f>
        <v>0</v>
      </c>
      <c r="E99" s="128">
        <f>'Input adatok'!T97</f>
        <v>0</v>
      </c>
      <c r="F99" s="128">
        <f>'Input adatok'!U97</f>
        <v>1</v>
      </c>
      <c r="G99" s="128">
        <f>'Input adatok'!V97</f>
        <v>0</v>
      </c>
      <c r="H99" s="128">
        <f>'Input adatok'!W97</f>
        <v>1</v>
      </c>
      <c r="I99" s="128">
        <f>'Input adatok'!X97</f>
        <v>1</v>
      </c>
      <c r="J99" s="128">
        <f>'Input adatok'!Y97</f>
        <v>0</v>
      </c>
      <c r="K99" s="166">
        <f>'Input adatok'!Z97</f>
        <v>0</v>
      </c>
      <c r="L99" s="186">
        <f>'Input adatok'!AA97</f>
        <v>3</v>
      </c>
      <c r="N99" s="128" t="str">
        <f>'Input adatok'!AH97</f>
        <v>13.</v>
      </c>
      <c r="O99" s="128" t="str">
        <f>'Input adatok'!AI97</f>
        <v>Almási Tamás</v>
      </c>
      <c r="P99" s="258">
        <f>'Input adatok'!AJ97</f>
        <v>2.0014000182</v>
      </c>
      <c r="Q99" s="128" t="str">
        <f>'Input adatok'!AK97</f>
        <v>10cs.Széchenyi II</v>
      </c>
    </row>
    <row r="100" spans="1:17" x14ac:dyDescent="0.2">
      <c r="A100" s="281"/>
      <c r="B100" s="127" t="str">
        <f>'Input adatok'!Q98</f>
        <v>Halastyák István</v>
      </c>
      <c r="C100" s="128">
        <f>'Input adatok'!R98</f>
        <v>0</v>
      </c>
      <c r="D100" s="128">
        <f>'Input adatok'!S98</f>
        <v>0</v>
      </c>
      <c r="E100" s="128">
        <f>'Input adatok'!T98</f>
        <v>0</v>
      </c>
      <c r="F100" s="128">
        <f>'Input adatok'!U98</f>
        <v>1</v>
      </c>
      <c r="G100" s="128">
        <f>'Input adatok'!V98</f>
        <v>0</v>
      </c>
      <c r="H100" s="128">
        <f>'Input adatok'!W98</f>
        <v>0</v>
      </c>
      <c r="I100" s="128">
        <f>'Input adatok'!X98</f>
        <v>1</v>
      </c>
      <c r="J100" s="128">
        <f>'Input adatok'!Y98</f>
        <v>1</v>
      </c>
      <c r="K100" s="166">
        <f>'Input adatok'!Z98</f>
        <v>0</v>
      </c>
      <c r="L100" s="186">
        <f>'Input adatok'!AA98</f>
        <v>3</v>
      </c>
      <c r="N100" s="128" t="str">
        <f>'Input adatok'!AH98</f>
        <v>14.</v>
      </c>
      <c r="O100" s="128" t="str">
        <f>'Input adatok'!AI98</f>
        <v>Bulyáki Debóra</v>
      </c>
      <c r="P100" s="258">
        <f>'Input adatok'!AJ98</f>
        <v>2.0009000170000002</v>
      </c>
      <c r="Q100" s="128" t="str">
        <f>'Input adatok'!AK98</f>
        <v>16cs.Dávid II.</v>
      </c>
    </row>
    <row r="101" spans="1:17" x14ac:dyDescent="0.2">
      <c r="A101" s="281"/>
      <c r="B101" s="127" t="str">
        <f>'Input adatok'!Q99</f>
        <v>Bíró Gréta</v>
      </c>
      <c r="C101" s="128">
        <f>'Input adatok'!R99</f>
        <v>1</v>
      </c>
      <c r="D101" s="128">
        <f>'Input adatok'!S99</f>
        <v>0</v>
      </c>
      <c r="E101" s="128">
        <f>'Input adatok'!T99</f>
        <v>1</v>
      </c>
      <c r="F101" s="128">
        <f>'Input adatok'!U99</f>
        <v>0</v>
      </c>
      <c r="G101" s="128">
        <f>'Input adatok'!V99</f>
        <v>0</v>
      </c>
      <c r="H101" s="128">
        <f>'Input adatok'!W99</f>
        <v>0</v>
      </c>
      <c r="I101" s="128">
        <f>'Input adatok'!X99</f>
        <v>0</v>
      </c>
      <c r="J101" s="128">
        <f>'Input adatok'!Y99</f>
        <v>1</v>
      </c>
      <c r="K101" s="166">
        <f>'Input adatok'!Z99</f>
        <v>0</v>
      </c>
      <c r="L101" s="186">
        <f>'Input adatok'!AA99</f>
        <v>3</v>
      </c>
      <c r="N101" s="128" t="str">
        <f>'Input adatok'!AH99</f>
        <v>15.</v>
      </c>
      <c r="O101" s="128" t="str">
        <f>'Input adatok'!AI99</f>
        <v>Szűcs Dóra</v>
      </c>
      <c r="P101" s="258">
        <f>'Input adatok'!AJ99</f>
        <v>1.0002000196</v>
      </c>
      <c r="Q101" s="128" t="str">
        <f>'Input adatok'!AK99</f>
        <v>3cs.Arany III.</v>
      </c>
    </row>
    <row r="102" spans="1:17" x14ac:dyDescent="0.2">
      <c r="A102" s="281"/>
      <c r="B102" s="127" t="str">
        <f>'Input adatok'!Q100</f>
        <v>Bulyáki Debóra</v>
      </c>
      <c r="C102" s="128">
        <f>'Input adatok'!R100</f>
        <v>0</v>
      </c>
      <c r="D102" s="128">
        <f>'Input adatok'!S100</f>
        <v>0</v>
      </c>
      <c r="E102" s="128">
        <f>'Input adatok'!T100</f>
        <v>0</v>
      </c>
      <c r="F102" s="128">
        <f>'Input adatok'!U100</f>
        <v>0</v>
      </c>
      <c r="G102" s="128">
        <f>'Input adatok'!V100</f>
        <v>1</v>
      </c>
      <c r="H102" s="128">
        <f>'Input adatok'!W100</f>
        <v>1</v>
      </c>
      <c r="I102" s="128">
        <f>'Input adatok'!X100</f>
        <v>0</v>
      </c>
      <c r="J102" s="128">
        <f>'Input adatok'!Y100</f>
        <v>0</v>
      </c>
      <c r="K102" s="166">
        <f>'Input adatok'!Z100</f>
        <v>0</v>
      </c>
      <c r="L102" s="186">
        <f>'Input adatok'!AA100</f>
        <v>2</v>
      </c>
      <c r="N102" s="128" t="str">
        <f>'Input adatok'!AH100</f>
        <v>16.</v>
      </c>
      <c r="O102" s="128" t="str">
        <f>'Input adatok'!AI100</f>
        <v>Tirpák Márk</v>
      </c>
      <c r="P102" s="258">
        <f>'Input adatok'!AJ100</f>
        <v>1.8500198000000001E-3</v>
      </c>
      <c r="Q102" s="128" t="str">
        <f>'Input adatok'!AK100</f>
        <v>2cs.Vaja</v>
      </c>
    </row>
    <row r="103" spans="1:17" x14ac:dyDescent="0.2">
      <c r="A103" s="281"/>
      <c r="B103" s="127" t="str">
        <f>'Input adatok'!Q101</f>
        <v>17-4</v>
      </c>
      <c r="C103" s="128" t="b">
        <f>'Input adatok'!R101</f>
        <v>0</v>
      </c>
      <c r="D103" s="128" t="b">
        <f>'Input adatok'!S101</f>
        <v>0</v>
      </c>
      <c r="E103" s="128" t="b">
        <f>'Input adatok'!T101</f>
        <v>0</v>
      </c>
      <c r="F103" s="128" t="b">
        <f>'Input adatok'!U101</f>
        <v>0</v>
      </c>
      <c r="G103" s="128" t="b">
        <f>'Input adatok'!V101</f>
        <v>0</v>
      </c>
      <c r="H103" s="128" t="b">
        <f>'Input adatok'!W101</f>
        <v>0</v>
      </c>
      <c r="I103" s="128" t="b">
        <f>'Input adatok'!X101</f>
        <v>0</v>
      </c>
      <c r="J103" s="128" t="b">
        <f>'Input adatok'!Y101</f>
        <v>0</v>
      </c>
      <c r="K103" s="166" t="b">
        <f>'Input adatok'!Z101</f>
        <v>0</v>
      </c>
      <c r="L103" s="186">
        <f>'Input adatok'!AA101</f>
        <v>0</v>
      </c>
      <c r="N103" s="128" t="str">
        <f>'Input adatok'!AH101</f>
        <v>17.</v>
      </c>
      <c r="O103" s="128" t="str">
        <f>'Input adatok'!AI101</f>
        <v>17-4</v>
      </c>
      <c r="P103" s="258">
        <f>'Input adatok'!AJ101</f>
        <v>1.6800000000000011E-8</v>
      </c>
      <c r="Q103" s="128" t="str">
        <f>'Input adatok'!AK101</f>
        <v>17cs</v>
      </c>
    </row>
    <row r="104" spans="1:17" x14ac:dyDescent="0.2">
      <c r="A104" s="281"/>
      <c r="B104" s="127" t="str">
        <f>'Input adatok'!Q102</f>
        <v>18-4</v>
      </c>
      <c r="C104" s="128" t="b">
        <f>'Input adatok'!R102</f>
        <v>0</v>
      </c>
      <c r="D104" s="128" t="b">
        <f>'Input adatok'!S102</f>
        <v>0</v>
      </c>
      <c r="E104" s="128" t="b">
        <f>'Input adatok'!T102</f>
        <v>0</v>
      </c>
      <c r="F104" s="128" t="b">
        <f>'Input adatok'!U102</f>
        <v>0</v>
      </c>
      <c r="G104" s="128" t="b">
        <f>'Input adatok'!V102</f>
        <v>0</v>
      </c>
      <c r="H104" s="128" t="b">
        <f>'Input adatok'!W102</f>
        <v>0</v>
      </c>
      <c r="I104" s="128" t="b">
        <f>'Input adatok'!X102</f>
        <v>0</v>
      </c>
      <c r="J104" s="128" t="b">
        <f>'Input adatok'!Y102</f>
        <v>0</v>
      </c>
      <c r="K104" s="166" t="b">
        <f>'Input adatok'!Z102</f>
        <v>0</v>
      </c>
      <c r="L104" s="186">
        <f>'Input adatok'!AA102</f>
        <v>0</v>
      </c>
      <c r="N104" s="128" t="str">
        <f>'Input adatok'!AH102</f>
        <v>18.</v>
      </c>
      <c r="O104" s="128" t="str">
        <f>'Input adatok'!AI102</f>
        <v>18-4</v>
      </c>
      <c r="P104" s="258">
        <f>'Input adatok'!AJ102</f>
        <v>1.660000000000001E-8</v>
      </c>
      <c r="Q104" s="128" t="str">
        <f>'Input adatok'!AK102</f>
        <v>18cs</v>
      </c>
    </row>
    <row r="105" spans="1:17" x14ac:dyDescent="0.2">
      <c r="A105" s="281"/>
      <c r="B105" s="127" t="str">
        <f>'Input adatok'!Q103</f>
        <v>19-4</v>
      </c>
      <c r="C105" s="128" t="b">
        <f>'Input adatok'!R103</f>
        <v>0</v>
      </c>
      <c r="D105" s="128" t="b">
        <f>'Input adatok'!S103</f>
        <v>0</v>
      </c>
      <c r="E105" s="128" t="b">
        <f>'Input adatok'!T103</f>
        <v>0</v>
      </c>
      <c r="F105" s="128" t="b">
        <f>'Input adatok'!U103</f>
        <v>0</v>
      </c>
      <c r="G105" s="128" t="b">
        <f>'Input adatok'!V103</f>
        <v>0</v>
      </c>
      <c r="H105" s="128" t="b">
        <f>'Input adatok'!W103</f>
        <v>0</v>
      </c>
      <c r="I105" s="128" t="b">
        <f>'Input adatok'!X103</f>
        <v>0</v>
      </c>
      <c r="J105" s="128" t="b">
        <f>'Input adatok'!Y103</f>
        <v>0</v>
      </c>
      <c r="K105" s="166" t="b">
        <f>'Input adatok'!Z103</f>
        <v>0</v>
      </c>
      <c r="L105" s="186">
        <f>'Input adatok'!AA103</f>
        <v>0</v>
      </c>
      <c r="N105" s="128" t="str">
        <f>'Input adatok'!AH103</f>
        <v>19.</v>
      </c>
      <c r="O105" s="128" t="str">
        <f>'Input adatok'!AI103</f>
        <v>19-4</v>
      </c>
      <c r="P105" s="258">
        <f>'Input adatok'!AJ103</f>
        <v>1.6400000000000011E-8</v>
      </c>
      <c r="Q105" s="128" t="str">
        <f>'Input adatok'!AK103</f>
        <v>19cs</v>
      </c>
    </row>
    <row r="106" spans="1:17" ht="13.5" thickBot="1" x14ac:dyDescent="0.25">
      <c r="A106" s="282"/>
      <c r="B106" s="147" t="str">
        <f>'Input adatok'!Q104</f>
        <v>120-4</v>
      </c>
      <c r="C106" s="148" t="b">
        <f>'Input adatok'!R104</f>
        <v>0</v>
      </c>
      <c r="D106" s="148" t="b">
        <f>'Input adatok'!S104</f>
        <v>0</v>
      </c>
      <c r="E106" s="148" t="b">
        <f>'Input adatok'!T104</f>
        <v>0</v>
      </c>
      <c r="F106" s="148" t="b">
        <f>'Input adatok'!U104</f>
        <v>0</v>
      </c>
      <c r="G106" s="148" t="b">
        <f>'Input adatok'!V104</f>
        <v>0</v>
      </c>
      <c r="H106" s="148" t="b">
        <f>'Input adatok'!W104</f>
        <v>0</v>
      </c>
      <c r="I106" s="148" t="b">
        <f>'Input adatok'!X104</f>
        <v>0</v>
      </c>
      <c r="J106" s="148" t="b">
        <f>'Input adatok'!Y104</f>
        <v>0</v>
      </c>
      <c r="K106" s="167" t="b">
        <f>'Input adatok'!Z104</f>
        <v>0</v>
      </c>
      <c r="L106" s="187">
        <f>'Input adatok'!AA104</f>
        <v>0</v>
      </c>
      <c r="N106" s="128" t="str">
        <f>'Input adatok'!AH104</f>
        <v>20.</v>
      </c>
      <c r="O106" s="128" t="str">
        <f>'Input adatok'!AI104</f>
        <v>120-4</v>
      </c>
      <c r="P106" s="258">
        <f>'Input adatok'!AJ104</f>
        <v>1.6200000000000013E-8</v>
      </c>
      <c r="Q106" s="128" t="str">
        <f>'Input adatok'!AK104</f>
        <v>20cs</v>
      </c>
    </row>
    <row r="107" spans="1:17" ht="13.5" thickTop="1" x14ac:dyDescent="0.2">
      <c r="A107" s="277" t="s">
        <v>101</v>
      </c>
      <c r="B107" s="145" t="str">
        <f>'Input adatok'!Q105</f>
        <v>1-5</v>
      </c>
      <c r="C107" s="146">
        <f>'Input adatok'!R105</f>
        <v>0</v>
      </c>
      <c r="D107" s="146">
        <f>'Input adatok'!S105</f>
        <v>0</v>
      </c>
      <c r="E107" s="146">
        <f>'Input adatok'!T105</f>
        <v>0</v>
      </c>
      <c r="F107" s="146">
        <f>'Input adatok'!U105</f>
        <v>0</v>
      </c>
      <c r="G107" s="146">
        <f>'Input adatok'!V105</f>
        <v>0</v>
      </c>
      <c r="H107" s="146">
        <f>'Input adatok'!W105</f>
        <v>0</v>
      </c>
      <c r="I107" s="146">
        <f>'Input adatok'!X105</f>
        <v>0</v>
      </c>
      <c r="J107" s="146">
        <f>'Input adatok'!Y105</f>
        <v>0</v>
      </c>
      <c r="K107" s="168">
        <f>'Input adatok'!Z105</f>
        <v>0</v>
      </c>
      <c r="L107" s="188">
        <f>'Input adatok'!AA105</f>
        <v>0</v>
      </c>
      <c r="N107" s="130" t="str">
        <f>'Input adatok'!AH105</f>
        <v>1.</v>
      </c>
      <c r="O107" s="130" t="str">
        <f>'Input adatok'!AI105</f>
        <v>Baracsi Sándor</v>
      </c>
      <c r="P107" s="259">
        <f>'Input adatok'!AJ105</f>
        <v>6.0026000183999999</v>
      </c>
      <c r="Q107" s="130" t="str">
        <f>'Input adatok'!AK105</f>
        <v>9cs.Nyírbátor</v>
      </c>
    </row>
    <row r="108" spans="1:17" x14ac:dyDescent="0.2">
      <c r="A108" s="278"/>
      <c r="B108" s="129" t="str">
        <f>'Input adatok'!Q106</f>
        <v>Szabó Édua</v>
      </c>
      <c r="C108" s="130">
        <f>'Input adatok'!R106</f>
        <v>0.5</v>
      </c>
      <c r="D108" s="130">
        <f>'Input adatok'!S106</f>
        <v>1</v>
      </c>
      <c r="E108" s="130">
        <f>'Input adatok'!T106</f>
        <v>0</v>
      </c>
      <c r="F108" s="130">
        <f>'Input adatok'!U106</f>
        <v>0</v>
      </c>
      <c r="G108" s="130">
        <f>'Input adatok'!V106</f>
        <v>0.5</v>
      </c>
      <c r="H108" s="130">
        <f>'Input adatok'!W106</f>
        <v>0</v>
      </c>
      <c r="I108" s="130">
        <f>'Input adatok'!X106</f>
        <v>1</v>
      </c>
      <c r="J108" s="130">
        <f>'Input adatok'!Y106</f>
        <v>0</v>
      </c>
      <c r="K108" s="169">
        <f>'Input adatok'!Z106</f>
        <v>1</v>
      </c>
      <c r="L108" s="189">
        <f>'Input adatok'!AA106</f>
        <v>4</v>
      </c>
      <c r="N108" s="130" t="str">
        <f>'Input adatok'!AH106</f>
        <v>2.</v>
      </c>
      <c r="O108" s="130" t="str">
        <f>'Input adatok'!AI106</f>
        <v>Szabó Édua</v>
      </c>
      <c r="P108" s="259">
        <f>'Input adatok'!AJ106</f>
        <v>4.0018500198</v>
      </c>
      <c r="Q108" s="130" t="str">
        <f>'Input adatok'!AK106</f>
        <v>2cs.Vaja</v>
      </c>
    </row>
    <row r="109" spans="1:17" x14ac:dyDescent="0.2">
      <c r="A109" s="278"/>
      <c r="B109" s="129" t="str">
        <f>'Input adatok'!Q107</f>
        <v>3-5</v>
      </c>
      <c r="C109" s="130">
        <f>'Input adatok'!R107</f>
        <v>0</v>
      </c>
      <c r="D109" s="130">
        <f>'Input adatok'!S107</f>
        <v>0</v>
      </c>
      <c r="E109" s="130">
        <f>'Input adatok'!T107</f>
        <v>0</v>
      </c>
      <c r="F109" s="130">
        <f>'Input adatok'!U107</f>
        <v>0</v>
      </c>
      <c r="G109" s="130">
        <f>'Input adatok'!V107</f>
        <v>0</v>
      </c>
      <c r="H109" s="130">
        <f>'Input adatok'!W107</f>
        <v>0</v>
      </c>
      <c r="I109" s="130">
        <f>'Input adatok'!X107</f>
        <v>0</v>
      </c>
      <c r="J109" s="130">
        <f>'Input adatok'!Y107</f>
        <v>0</v>
      </c>
      <c r="K109" s="169">
        <f>'Input adatok'!Z107</f>
        <v>0</v>
      </c>
      <c r="L109" s="189">
        <f>'Input adatok'!AA107</f>
        <v>0</v>
      </c>
      <c r="N109" s="130" t="str">
        <f>'Input adatok'!AH107</f>
        <v>3.</v>
      </c>
      <c r="O109" s="130" t="str">
        <f>'Input adatok'!AI107</f>
        <v>Várnagy Csaba</v>
      </c>
      <c r="P109" s="259">
        <f>'Input adatok'!AJ107</f>
        <v>3.0021000178000001</v>
      </c>
      <c r="Q109" s="130" t="str">
        <f>'Input adatok'!AK107</f>
        <v>12cs.SISE II.</v>
      </c>
    </row>
    <row r="110" spans="1:17" x14ac:dyDescent="0.2">
      <c r="A110" s="278"/>
      <c r="B110" s="129" t="str">
        <f>'Input adatok'!Q108</f>
        <v>4-5</v>
      </c>
      <c r="C110" s="130">
        <f>'Input adatok'!R108</f>
        <v>0</v>
      </c>
      <c r="D110" s="130">
        <f>'Input adatok'!S108</f>
        <v>0</v>
      </c>
      <c r="E110" s="130">
        <f>'Input adatok'!T108</f>
        <v>0</v>
      </c>
      <c r="F110" s="130">
        <f>'Input adatok'!U108</f>
        <v>0</v>
      </c>
      <c r="G110" s="130">
        <f>'Input adatok'!V108</f>
        <v>0</v>
      </c>
      <c r="H110" s="130">
        <f>'Input adatok'!W108</f>
        <v>0</v>
      </c>
      <c r="I110" s="130">
        <f>'Input adatok'!X108</f>
        <v>0</v>
      </c>
      <c r="J110" s="130">
        <f>'Input adatok'!Y108</f>
        <v>0</v>
      </c>
      <c r="K110" s="169">
        <f>'Input adatok'!Z108</f>
        <v>0</v>
      </c>
      <c r="L110" s="189">
        <f>'Input adatok'!AA108</f>
        <v>0</v>
      </c>
      <c r="N110" s="130" t="str">
        <f>'Input adatok'!AH108</f>
        <v>4.</v>
      </c>
      <c r="O110" s="130" t="str">
        <f>'Input adatok'!AI108</f>
        <v>Zilahi Tamás</v>
      </c>
      <c r="P110" s="259">
        <f>'Input adatok'!AJ108</f>
        <v>2.0030000185999999</v>
      </c>
      <c r="Q110" s="130" t="str">
        <f>'Input adatok'!AK108</f>
        <v>8cs.SISE I.</v>
      </c>
    </row>
    <row r="111" spans="1:17" x14ac:dyDescent="0.2">
      <c r="A111" s="278"/>
      <c r="B111" s="129" t="str">
        <f>'Input adatok'!Q109</f>
        <v>Dankó Máté</v>
      </c>
      <c r="C111" s="130">
        <f>'Input adatok'!R109</f>
        <v>0</v>
      </c>
      <c r="D111" s="130">
        <f>'Input adatok'!S109</f>
        <v>0</v>
      </c>
      <c r="E111" s="130">
        <f>'Input adatok'!T109</f>
        <v>0</v>
      </c>
      <c r="F111" s="130">
        <f>'Input adatok'!U109</f>
        <v>0</v>
      </c>
      <c r="G111" s="130">
        <f>'Input adatok'!V109</f>
        <v>0</v>
      </c>
      <c r="H111" s="130">
        <f>'Input adatok'!W109</f>
        <v>0</v>
      </c>
      <c r="I111" s="130">
        <f>'Input adatok'!X109</f>
        <v>0</v>
      </c>
      <c r="J111" s="130">
        <f>'Input adatok'!Y109</f>
        <v>1</v>
      </c>
      <c r="K111" s="169">
        <f>'Input adatok'!Z109</f>
        <v>0</v>
      </c>
      <c r="L111" s="189">
        <f>'Input adatok'!AA109</f>
        <v>1</v>
      </c>
      <c r="N111" s="130" t="str">
        <f>'Input adatok'!AH109</f>
        <v>5.</v>
      </c>
      <c r="O111" s="130" t="str">
        <f>'Input adatok'!AI109</f>
        <v>Dankó Máté</v>
      </c>
      <c r="P111" s="259">
        <f>'Input adatok'!AJ109</f>
        <v>1.0018500191999999</v>
      </c>
      <c r="Q111" s="130" t="str">
        <f>'Input adatok'!AK109</f>
        <v>5cs.Arany I.</v>
      </c>
    </row>
    <row r="112" spans="1:17" x14ac:dyDescent="0.2">
      <c r="A112" s="278"/>
      <c r="B112" s="129" t="str">
        <f>'Input adatok'!Q110</f>
        <v>6-5</v>
      </c>
      <c r="C112" s="130">
        <f>'Input adatok'!R110</f>
        <v>0</v>
      </c>
      <c r="D112" s="130">
        <f>'Input adatok'!S110</f>
        <v>0</v>
      </c>
      <c r="E112" s="130">
        <f>'Input adatok'!T110</f>
        <v>0</v>
      </c>
      <c r="F112" s="130">
        <f>'Input adatok'!U110</f>
        <v>0</v>
      </c>
      <c r="G112" s="130">
        <f>'Input adatok'!V110</f>
        <v>0</v>
      </c>
      <c r="H112" s="130">
        <f>'Input adatok'!W110</f>
        <v>0</v>
      </c>
      <c r="I112" s="130">
        <f>'Input adatok'!X110</f>
        <v>0</v>
      </c>
      <c r="J112" s="130">
        <f>'Input adatok'!Y110</f>
        <v>0</v>
      </c>
      <c r="K112" s="169">
        <f>'Input adatok'!Z110</f>
        <v>0</v>
      </c>
      <c r="L112" s="189">
        <f>'Input adatok'!AA110</f>
        <v>0</v>
      </c>
      <c r="N112" s="130" t="str">
        <f>'Input adatok'!AH110</f>
        <v>6.</v>
      </c>
      <c r="O112" s="130" t="str">
        <f>'Input adatok'!AI110</f>
        <v>Ujteleki Bence</v>
      </c>
      <c r="P112" s="259">
        <f>'Input adatok'!AJ110</f>
        <v>1.0014000182</v>
      </c>
      <c r="Q112" s="130" t="str">
        <f>'Input adatok'!AK110</f>
        <v>10cs.Széchenyi II</v>
      </c>
    </row>
    <row r="113" spans="1:17" x14ac:dyDescent="0.2">
      <c r="A113" s="278"/>
      <c r="B113" s="129" t="str">
        <f>'Input adatok'!Q111</f>
        <v>7-5</v>
      </c>
      <c r="C113" s="130">
        <f>'Input adatok'!R111</f>
        <v>0</v>
      </c>
      <c r="D113" s="130">
        <f>'Input adatok'!S111</f>
        <v>0</v>
      </c>
      <c r="E113" s="130">
        <f>'Input adatok'!T111</f>
        <v>0</v>
      </c>
      <c r="F113" s="130">
        <f>'Input adatok'!U111</f>
        <v>0</v>
      </c>
      <c r="G113" s="130">
        <f>'Input adatok'!V111</f>
        <v>0</v>
      </c>
      <c r="H113" s="130">
        <f>'Input adatok'!W111</f>
        <v>0</v>
      </c>
      <c r="I113" s="130">
        <f>'Input adatok'!X111</f>
        <v>0</v>
      </c>
      <c r="J113" s="130">
        <f>'Input adatok'!Y111</f>
        <v>0</v>
      </c>
      <c r="K113" s="169">
        <f>'Input adatok'!Z111</f>
        <v>0</v>
      </c>
      <c r="L113" s="189">
        <f>'Input adatok'!AA111</f>
        <v>0</v>
      </c>
      <c r="N113" s="130" t="str">
        <f>'Input adatok'!AH111</f>
        <v>7.</v>
      </c>
      <c r="O113" s="130" t="str">
        <f>'Input adatok'!AI111</f>
        <v>6-5</v>
      </c>
      <c r="P113" s="259">
        <f>'Input adatok'!AJ111</f>
        <v>2.8500190000000001E-3</v>
      </c>
      <c r="Q113" s="130" t="str">
        <f>'Input adatok'!AK111</f>
        <v>6cs.Piremon</v>
      </c>
    </row>
    <row r="114" spans="1:17" x14ac:dyDescent="0.2">
      <c r="A114" s="278"/>
      <c r="B114" s="129" t="str">
        <f>'Input adatok'!Q112</f>
        <v>Zilahi Tamás</v>
      </c>
      <c r="C114" s="130">
        <f>'Input adatok'!R112</f>
        <v>0</v>
      </c>
      <c r="D114" s="130">
        <f>'Input adatok'!S112</f>
        <v>0</v>
      </c>
      <c r="E114" s="130">
        <f>'Input adatok'!T112</f>
        <v>0</v>
      </c>
      <c r="F114" s="130">
        <f>'Input adatok'!U112</f>
        <v>0</v>
      </c>
      <c r="G114" s="130">
        <f>'Input adatok'!V112</f>
        <v>1</v>
      </c>
      <c r="H114" s="130">
        <f>'Input adatok'!W112</f>
        <v>1</v>
      </c>
      <c r="I114" s="130">
        <f>'Input adatok'!X112</f>
        <v>0</v>
      </c>
      <c r="J114" s="130">
        <f>'Input adatok'!Y112</f>
        <v>0</v>
      </c>
      <c r="K114" s="169">
        <f>'Input adatok'!Z112</f>
        <v>0</v>
      </c>
      <c r="L114" s="189">
        <f>'Input adatok'!AA112</f>
        <v>2</v>
      </c>
      <c r="N114" s="130" t="str">
        <f>'Input adatok'!AH112</f>
        <v>8.</v>
      </c>
      <c r="O114" s="130" t="str">
        <f>'Input adatok'!AI112</f>
        <v>1-5</v>
      </c>
      <c r="P114" s="259">
        <f>'Input adatok'!AJ112</f>
        <v>2.1000199999999998E-3</v>
      </c>
      <c r="Q114" s="130" t="str">
        <f>'Input adatok'!AK112</f>
        <v>1cs.Széchenyi I.</v>
      </c>
    </row>
    <row r="115" spans="1:17" x14ac:dyDescent="0.2">
      <c r="A115" s="278"/>
      <c r="B115" s="129" t="str">
        <f>'Input adatok'!Q113</f>
        <v>Baracsi Sándor</v>
      </c>
      <c r="C115" s="130">
        <f>'Input adatok'!R113</f>
        <v>0</v>
      </c>
      <c r="D115" s="130">
        <f>'Input adatok'!S113</f>
        <v>1</v>
      </c>
      <c r="E115" s="130">
        <f>'Input adatok'!T113</f>
        <v>1</v>
      </c>
      <c r="F115" s="130">
        <f>'Input adatok'!U113</f>
        <v>0</v>
      </c>
      <c r="G115" s="130">
        <f>'Input adatok'!V113</f>
        <v>1</v>
      </c>
      <c r="H115" s="130">
        <f>'Input adatok'!W113</f>
        <v>1</v>
      </c>
      <c r="I115" s="130">
        <f>'Input adatok'!X113</f>
        <v>0</v>
      </c>
      <c r="J115" s="130">
        <f>'Input adatok'!Y113</f>
        <v>1</v>
      </c>
      <c r="K115" s="169">
        <f>'Input adatok'!Z113</f>
        <v>1</v>
      </c>
      <c r="L115" s="189">
        <f>'Input adatok'!AA113</f>
        <v>6</v>
      </c>
      <c r="N115" s="130" t="str">
        <f>'Input adatok'!AH113</f>
        <v>9.</v>
      </c>
      <c r="O115" s="130" t="str">
        <f>'Input adatok'!AI113</f>
        <v>11-5</v>
      </c>
      <c r="P115" s="259">
        <f>'Input adatok'!AJ113</f>
        <v>1.950018E-3</v>
      </c>
      <c r="Q115" s="130" t="str">
        <f>'Input adatok'!AK113</f>
        <v>11cs.Vaja I.</v>
      </c>
    </row>
    <row r="116" spans="1:17" x14ac:dyDescent="0.2">
      <c r="A116" s="278"/>
      <c r="B116" s="129" t="str">
        <f>'Input adatok'!Q114</f>
        <v>Ujteleki Bence</v>
      </c>
      <c r="C116" s="130">
        <f>'Input adatok'!R114</f>
        <v>0</v>
      </c>
      <c r="D116" s="130">
        <f>'Input adatok'!S114</f>
        <v>0</v>
      </c>
      <c r="E116" s="130">
        <f>'Input adatok'!T114</f>
        <v>0</v>
      </c>
      <c r="F116" s="130">
        <f>'Input adatok'!U114</f>
        <v>0</v>
      </c>
      <c r="G116" s="130">
        <f>'Input adatok'!V114</f>
        <v>0</v>
      </c>
      <c r="H116" s="130">
        <f>'Input adatok'!W114</f>
        <v>0</v>
      </c>
      <c r="I116" s="130">
        <f>'Input adatok'!X114</f>
        <v>1</v>
      </c>
      <c r="J116" s="130">
        <f>'Input adatok'!Y114</f>
        <v>0</v>
      </c>
      <c r="K116" s="169">
        <f>'Input adatok'!Z114</f>
        <v>0</v>
      </c>
      <c r="L116" s="189">
        <f>'Input adatok'!AA114</f>
        <v>1</v>
      </c>
      <c r="N116" s="130" t="str">
        <f>'Input adatok'!AH114</f>
        <v>10.</v>
      </c>
      <c r="O116" s="130" t="str">
        <f>'Input adatok'!AI114</f>
        <v>4-5</v>
      </c>
      <c r="P116" s="259">
        <f>'Input adatok'!AJ114</f>
        <v>1.7500194000000001E-3</v>
      </c>
      <c r="Q116" s="130" t="str">
        <f>'Input adatok'!AK114</f>
        <v>4cs.Demecser</v>
      </c>
    </row>
    <row r="117" spans="1:17" x14ac:dyDescent="0.2">
      <c r="A117" s="278"/>
      <c r="B117" s="129" t="str">
        <f>'Input adatok'!Q115</f>
        <v>11-5</v>
      </c>
      <c r="C117" s="130">
        <f>'Input adatok'!R115</f>
        <v>0</v>
      </c>
      <c r="D117" s="130">
        <f>'Input adatok'!S115</f>
        <v>0</v>
      </c>
      <c r="E117" s="130">
        <f>'Input adatok'!T115</f>
        <v>0</v>
      </c>
      <c r="F117" s="130">
        <f>'Input adatok'!U115</f>
        <v>0</v>
      </c>
      <c r="G117" s="130">
        <f>'Input adatok'!V115</f>
        <v>0</v>
      </c>
      <c r="H117" s="130">
        <f>'Input adatok'!W115</f>
        <v>0</v>
      </c>
      <c r="I117" s="130">
        <f>'Input adatok'!X115</f>
        <v>0</v>
      </c>
      <c r="J117" s="130">
        <f>'Input adatok'!Y115</f>
        <v>0</v>
      </c>
      <c r="K117" s="169">
        <f>'Input adatok'!Z115</f>
        <v>0</v>
      </c>
      <c r="L117" s="189">
        <f>'Input adatok'!AA115</f>
        <v>0</v>
      </c>
      <c r="N117" s="130" t="str">
        <f>'Input adatok'!AH115</f>
        <v>11.</v>
      </c>
      <c r="O117" s="130" t="str">
        <f>'Input adatok'!AI115</f>
        <v>7-5</v>
      </c>
      <c r="P117" s="259">
        <f>'Input adatok'!AJ115</f>
        <v>1.7500188000000002E-3</v>
      </c>
      <c r="Q117" s="130" t="str">
        <f>'Input adatok'!AK115</f>
        <v>7cs.Arany II "Piremon nők"</v>
      </c>
    </row>
    <row r="118" spans="1:17" x14ac:dyDescent="0.2">
      <c r="A118" s="278"/>
      <c r="B118" s="129" t="str">
        <f>'Input adatok'!Q116</f>
        <v>Várnagy Csaba</v>
      </c>
      <c r="C118" s="130">
        <f>'Input adatok'!R116</f>
        <v>0</v>
      </c>
      <c r="D118" s="130">
        <f>'Input adatok'!S116</f>
        <v>0</v>
      </c>
      <c r="E118" s="130">
        <f>'Input adatok'!T116</f>
        <v>0</v>
      </c>
      <c r="F118" s="130">
        <f>'Input adatok'!U116</f>
        <v>0</v>
      </c>
      <c r="G118" s="130">
        <f>'Input adatok'!V116</f>
        <v>0</v>
      </c>
      <c r="H118" s="130">
        <f>'Input adatok'!W116</f>
        <v>1</v>
      </c>
      <c r="I118" s="130">
        <f>'Input adatok'!X116</f>
        <v>1</v>
      </c>
      <c r="J118" s="130">
        <f>'Input adatok'!Y116</f>
        <v>0</v>
      </c>
      <c r="K118" s="169">
        <f>'Input adatok'!Z116</f>
        <v>1</v>
      </c>
      <c r="L118" s="189">
        <f>'Input adatok'!AA116</f>
        <v>3</v>
      </c>
      <c r="N118" s="130" t="str">
        <f>'Input adatok'!AH116</f>
        <v>12.</v>
      </c>
      <c r="O118" s="130" t="str">
        <f>'Input adatok'!AI116</f>
        <v>13-5</v>
      </c>
      <c r="P118" s="259">
        <f>'Input adatok'!AJ116</f>
        <v>1.6500175999999999E-3</v>
      </c>
      <c r="Q118" s="130" t="str">
        <f>'Input adatok'!AK116</f>
        <v>13cs.Dávid I.</v>
      </c>
    </row>
    <row r="119" spans="1:17" x14ac:dyDescent="0.2">
      <c r="A119" s="278"/>
      <c r="B119" s="129" t="str">
        <f>'Input adatok'!Q117</f>
        <v>13-5</v>
      </c>
      <c r="C119" s="130">
        <f>'Input adatok'!R117</f>
        <v>0</v>
      </c>
      <c r="D119" s="130">
        <f>'Input adatok'!S117</f>
        <v>0</v>
      </c>
      <c r="E119" s="130">
        <f>'Input adatok'!T117</f>
        <v>0</v>
      </c>
      <c r="F119" s="130">
        <f>'Input adatok'!U117</f>
        <v>0</v>
      </c>
      <c r="G119" s="130">
        <f>'Input adatok'!V117</f>
        <v>0</v>
      </c>
      <c r="H119" s="130">
        <f>'Input adatok'!W117</f>
        <v>0</v>
      </c>
      <c r="I119" s="130">
        <f>'Input adatok'!X117</f>
        <v>0</v>
      </c>
      <c r="J119" s="130">
        <f>'Input adatok'!Y117</f>
        <v>0</v>
      </c>
      <c r="K119" s="169">
        <f>'Input adatok'!Z117</f>
        <v>0</v>
      </c>
      <c r="L119" s="189">
        <f>'Input adatok'!AA117</f>
        <v>0</v>
      </c>
      <c r="N119" s="130" t="str">
        <f>'Input adatok'!AH117</f>
        <v>13.</v>
      </c>
      <c r="O119" s="130" t="str">
        <f>'Input adatok'!AI117</f>
        <v>15-5</v>
      </c>
      <c r="P119" s="259">
        <f>'Input adatok'!AJ117</f>
        <v>1.5500172E-3</v>
      </c>
      <c r="Q119" s="130" t="str">
        <f>'Input adatok'!AK117</f>
        <v>15cs.Dávid III.</v>
      </c>
    </row>
    <row r="120" spans="1:17" x14ac:dyDescent="0.2">
      <c r="A120" s="278"/>
      <c r="B120" s="129" t="str">
        <f>'Input adatok'!Q118</f>
        <v>14-5</v>
      </c>
      <c r="C120" s="130">
        <f>'Input adatok'!R118</f>
        <v>0</v>
      </c>
      <c r="D120" s="130">
        <f>'Input adatok'!S118</f>
        <v>0</v>
      </c>
      <c r="E120" s="130">
        <f>'Input adatok'!T118</f>
        <v>0</v>
      </c>
      <c r="F120" s="130">
        <f>'Input adatok'!U118</f>
        <v>0</v>
      </c>
      <c r="G120" s="130">
        <f>'Input adatok'!V118</f>
        <v>0</v>
      </c>
      <c r="H120" s="130">
        <f>'Input adatok'!W118</f>
        <v>0</v>
      </c>
      <c r="I120" s="130">
        <f>'Input adatok'!X118</f>
        <v>0</v>
      </c>
      <c r="J120" s="130">
        <f>'Input adatok'!Y118</f>
        <v>0</v>
      </c>
      <c r="K120" s="169">
        <f>'Input adatok'!Z118</f>
        <v>0</v>
      </c>
      <c r="L120" s="189">
        <f>'Input adatok'!AA118</f>
        <v>0</v>
      </c>
      <c r="N120" s="130" t="str">
        <f>'Input adatok'!AH118</f>
        <v>14.</v>
      </c>
      <c r="O120" s="130" t="str">
        <f>'Input adatok'!AI118</f>
        <v>14-5</v>
      </c>
      <c r="P120" s="259">
        <f>'Input adatok'!AJ118</f>
        <v>1.0000173999999999E-3</v>
      </c>
      <c r="Q120" s="130" t="str">
        <f>'Input adatok'!AK118</f>
        <v>14cs.Dávid IV.</v>
      </c>
    </row>
    <row r="121" spans="1:17" x14ac:dyDescent="0.2">
      <c r="A121" s="278"/>
      <c r="B121" s="129" t="str">
        <f>'Input adatok'!Q119</f>
        <v>15-5</v>
      </c>
      <c r="C121" s="130">
        <f>'Input adatok'!R119</f>
        <v>0</v>
      </c>
      <c r="D121" s="130">
        <f>'Input adatok'!S119</f>
        <v>0</v>
      </c>
      <c r="E121" s="130">
        <f>'Input adatok'!T119</f>
        <v>0</v>
      </c>
      <c r="F121" s="130">
        <f>'Input adatok'!U119</f>
        <v>0</v>
      </c>
      <c r="G121" s="130">
        <f>'Input adatok'!V119</f>
        <v>0</v>
      </c>
      <c r="H121" s="130">
        <f>'Input adatok'!W119</f>
        <v>0</v>
      </c>
      <c r="I121" s="130">
        <f>'Input adatok'!X119</f>
        <v>0</v>
      </c>
      <c r="J121" s="130">
        <f>'Input adatok'!Y119</f>
        <v>0</v>
      </c>
      <c r="K121" s="169">
        <f>'Input adatok'!Z119</f>
        <v>0</v>
      </c>
      <c r="L121" s="189">
        <f>'Input adatok'!AA119</f>
        <v>0</v>
      </c>
      <c r="N121" s="130" t="str">
        <f>'Input adatok'!AH119</f>
        <v>15.</v>
      </c>
      <c r="O121" s="130" t="str">
        <f>'Input adatok'!AI119</f>
        <v>16-5</v>
      </c>
      <c r="P121" s="259">
        <f>'Input adatok'!AJ119</f>
        <v>9.0001700000000003E-4</v>
      </c>
      <c r="Q121" s="130" t="str">
        <f>'Input adatok'!AK119</f>
        <v>16cs.Dávid II.</v>
      </c>
    </row>
    <row r="122" spans="1:17" x14ac:dyDescent="0.2">
      <c r="A122" s="278"/>
      <c r="B122" s="129" t="str">
        <f>'Input adatok'!Q120</f>
        <v>16-5</v>
      </c>
      <c r="C122" s="130">
        <f>'Input adatok'!R120</f>
        <v>0</v>
      </c>
      <c r="D122" s="130">
        <f>'Input adatok'!S120</f>
        <v>0</v>
      </c>
      <c r="E122" s="130">
        <f>'Input adatok'!T120</f>
        <v>0</v>
      </c>
      <c r="F122" s="130">
        <f>'Input adatok'!U120</f>
        <v>0</v>
      </c>
      <c r="G122" s="130">
        <f>'Input adatok'!V120</f>
        <v>0</v>
      </c>
      <c r="H122" s="130">
        <f>'Input adatok'!W120</f>
        <v>0</v>
      </c>
      <c r="I122" s="130">
        <f>'Input adatok'!X120</f>
        <v>0</v>
      </c>
      <c r="J122" s="130">
        <f>'Input adatok'!Y120</f>
        <v>0</v>
      </c>
      <c r="K122" s="169">
        <f>'Input adatok'!Z120</f>
        <v>0</v>
      </c>
      <c r="L122" s="189">
        <f>'Input adatok'!AA120</f>
        <v>0</v>
      </c>
      <c r="N122" s="130" t="str">
        <f>'Input adatok'!AH120</f>
        <v>16.</v>
      </c>
      <c r="O122" s="130" t="str">
        <f>'Input adatok'!AI120</f>
        <v>3-5</v>
      </c>
      <c r="P122" s="259">
        <f>'Input adatok'!AJ120</f>
        <v>2.000196E-4</v>
      </c>
      <c r="Q122" s="130" t="str">
        <f>'Input adatok'!AK120</f>
        <v>3cs.Arany III.</v>
      </c>
    </row>
    <row r="123" spans="1:17" x14ac:dyDescent="0.2">
      <c r="A123" s="278"/>
      <c r="B123" s="129" t="str">
        <f>'Input adatok'!Q121</f>
        <v>17-5</v>
      </c>
      <c r="C123" s="130" t="b">
        <f>'Input adatok'!R121</f>
        <v>0</v>
      </c>
      <c r="D123" s="130" t="b">
        <f>'Input adatok'!S121</f>
        <v>0</v>
      </c>
      <c r="E123" s="130" t="b">
        <f>'Input adatok'!T121</f>
        <v>0</v>
      </c>
      <c r="F123" s="130" t="b">
        <f>'Input adatok'!U121</f>
        <v>0</v>
      </c>
      <c r="G123" s="130" t="b">
        <f>'Input adatok'!V121</f>
        <v>0</v>
      </c>
      <c r="H123" s="130" t="b">
        <f>'Input adatok'!W121</f>
        <v>0</v>
      </c>
      <c r="I123" s="130" t="b">
        <f>'Input adatok'!X121</f>
        <v>0</v>
      </c>
      <c r="J123" s="130" t="b">
        <f>'Input adatok'!Y121</f>
        <v>0</v>
      </c>
      <c r="K123" s="169" t="b">
        <f>'Input adatok'!Z121</f>
        <v>0</v>
      </c>
      <c r="L123" s="189">
        <f>'Input adatok'!AA121</f>
        <v>0</v>
      </c>
      <c r="N123" s="130" t="str">
        <f>'Input adatok'!AH121</f>
        <v>17.</v>
      </c>
      <c r="O123" s="130" t="str">
        <f>'Input adatok'!AI121</f>
        <v>17-5</v>
      </c>
      <c r="P123" s="259">
        <f>'Input adatok'!AJ121</f>
        <v>1.6800000000000011E-8</v>
      </c>
      <c r="Q123" s="130" t="str">
        <f>'Input adatok'!AK121</f>
        <v>17cs</v>
      </c>
    </row>
    <row r="124" spans="1:17" x14ac:dyDescent="0.2">
      <c r="A124" s="278"/>
      <c r="B124" s="129" t="str">
        <f>'Input adatok'!Q122</f>
        <v>18-5</v>
      </c>
      <c r="C124" s="130" t="b">
        <f>'Input adatok'!R122</f>
        <v>0</v>
      </c>
      <c r="D124" s="130" t="b">
        <f>'Input adatok'!S122</f>
        <v>0</v>
      </c>
      <c r="E124" s="130" t="b">
        <f>'Input adatok'!T122</f>
        <v>0</v>
      </c>
      <c r="F124" s="130" t="b">
        <f>'Input adatok'!U122</f>
        <v>0</v>
      </c>
      <c r="G124" s="130" t="b">
        <f>'Input adatok'!V122</f>
        <v>0</v>
      </c>
      <c r="H124" s="130" t="b">
        <f>'Input adatok'!W122</f>
        <v>0</v>
      </c>
      <c r="I124" s="130" t="b">
        <f>'Input adatok'!X122</f>
        <v>0</v>
      </c>
      <c r="J124" s="130" t="b">
        <f>'Input adatok'!Y122</f>
        <v>0</v>
      </c>
      <c r="K124" s="169" t="b">
        <f>'Input adatok'!Z122</f>
        <v>0</v>
      </c>
      <c r="L124" s="189">
        <f>'Input adatok'!AA122</f>
        <v>0</v>
      </c>
      <c r="N124" s="130" t="str">
        <f>'Input adatok'!AH122</f>
        <v>18.</v>
      </c>
      <c r="O124" s="130" t="str">
        <f>'Input adatok'!AI122</f>
        <v>18-5</v>
      </c>
      <c r="P124" s="259">
        <f>'Input adatok'!AJ122</f>
        <v>1.660000000000001E-8</v>
      </c>
      <c r="Q124" s="130" t="str">
        <f>'Input adatok'!AK122</f>
        <v>18cs</v>
      </c>
    </row>
    <row r="125" spans="1:17" x14ac:dyDescent="0.2">
      <c r="A125" s="278"/>
      <c r="B125" s="129" t="str">
        <f>'Input adatok'!Q123</f>
        <v>19-5</v>
      </c>
      <c r="C125" s="130" t="b">
        <f>'Input adatok'!R123</f>
        <v>0</v>
      </c>
      <c r="D125" s="130" t="b">
        <f>'Input adatok'!S123</f>
        <v>0</v>
      </c>
      <c r="E125" s="130" t="b">
        <f>'Input adatok'!T123</f>
        <v>0</v>
      </c>
      <c r="F125" s="130" t="b">
        <f>'Input adatok'!U123</f>
        <v>0</v>
      </c>
      <c r="G125" s="130" t="b">
        <f>'Input adatok'!V123</f>
        <v>0</v>
      </c>
      <c r="H125" s="130" t="b">
        <f>'Input adatok'!W123</f>
        <v>0</v>
      </c>
      <c r="I125" s="130" t="b">
        <f>'Input adatok'!X123</f>
        <v>0</v>
      </c>
      <c r="J125" s="130" t="b">
        <f>'Input adatok'!Y123</f>
        <v>0</v>
      </c>
      <c r="K125" s="169" t="b">
        <f>'Input adatok'!Z123</f>
        <v>0</v>
      </c>
      <c r="L125" s="189">
        <f>'Input adatok'!AA123</f>
        <v>0</v>
      </c>
      <c r="N125" s="130" t="str">
        <f>'Input adatok'!AH123</f>
        <v>19.</v>
      </c>
      <c r="O125" s="130" t="str">
        <f>'Input adatok'!AI123</f>
        <v>19-5</v>
      </c>
      <c r="P125" s="259">
        <f>'Input adatok'!AJ123</f>
        <v>1.6400000000000011E-8</v>
      </c>
      <c r="Q125" s="130" t="str">
        <f>'Input adatok'!AK123</f>
        <v>19cs</v>
      </c>
    </row>
    <row r="126" spans="1:17" ht="13.5" thickBot="1" x14ac:dyDescent="0.25">
      <c r="A126" s="279"/>
      <c r="B126" s="151" t="str">
        <f>'Input adatok'!Q124</f>
        <v>120-5</v>
      </c>
      <c r="C126" s="152" t="b">
        <f>'Input adatok'!R124</f>
        <v>0</v>
      </c>
      <c r="D126" s="152" t="b">
        <f>'Input adatok'!S124</f>
        <v>0</v>
      </c>
      <c r="E126" s="152" t="b">
        <f>'Input adatok'!T124</f>
        <v>0</v>
      </c>
      <c r="F126" s="152" t="b">
        <f>'Input adatok'!U124</f>
        <v>0</v>
      </c>
      <c r="G126" s="152" t="b">
        <f>'Input adatok'!V124</f>
        <v>0</v>
      </c>
      <c r="H126" s="152" t="b">
        <f>'Input adatok'!W124</f>
        <v>0</v>
      </c>
      <c r="I126" s="152" t="b">
        <f>'Input adatok'!X124</f>
        <v>0</v>
      </c>
      <c r="J126" s="152" t="b">
        <f>'Input adatok'!Y124</f>
        <v>0</v>
      </c>
      <c r="K126" s="170" t="b">
        <f>'Input adatok'!Z124</f>
        <v>0</v>
      </c>
      <c r="L126" s="190">
        <f>'Input adatok'!AA124</f>
        <v>0</v>
      </c>
      <c r="N126" s="130" t="str">
        <f>'Input adatok'!AH124</f>
        <v>20.</v>
      </c>
      <c r="O126" s="130" t="str">
        <f>'Input adatok'!AI124</f>
        <v>120-5</v>
      </c>
      <c r="P126" s="259">
        <f>'Input adatok'!AJ124</f>
        <v>1.6200000000000013E-8</v>
      </c>
      <c r="Q126" s="130" t="str">
        <f>'Input adatok'!AK124</f>
        <v>20cs</v>
      </c>
    </row>
    <row r="127" spans="1:17" ht="13.5" thickTop="1" x14ac:dyDescent="0.2">
      <c r="A127" s="274" t="s">
        <v>102</v>
      </c>
      <c r="B127" s="149" t="str">
        <f>'Input adatok'!Q125</f>
        <v>1-6</v>
      </c>
      <c r="C127" s="150">
        <f>'Input adatok'!R125</f>
        <v>0</v>
      </c>
      <c r="D127" s="150">
        <f>'Input adatok'!S125</f>
        <v>0</v>
      </c>
      <c r="E127" s="150">
        <f>'Input adatok'!T125</f>
        <v>0</v>
      </c>
      <c r="F127" s="150">
        <f>'Input adatok'!U125</f>
        <v>0</v>
      </c>
      <c r="G127" s="150">
        <f>'Input adatok'!V125</f>
        <v>0</v>
      </c>
      <c r="H127" s="150">
        <f>'Input adatok'!W125</f>
        <v>0</v>
      </c>
      <c r="I127" s="150">
        <f>'Input adatok'!X125</f>
        <v>0</v>
      </c>
      <c r="J127" s="150">
        <f>'Input adatok'!Y125</f>
        <v>0</v>
      </c>
      <c r="K127" s="171">
        <f>'Input adatok'!Z125</f>
        <v>0</v>
      </c>
      <c r="L127" s="191">
        <f>'Input adatok'!AA125</f>
        <v>0</v>
      </c>
      <c r="N127" s="132" t="str">
        <f>'Input adatok'!AH125</f>
        <v>1.</v>
      </c>
      <c r="O127" s="132" t="str">
        <f>'Input adatok'!AI125</f>
        <v>Tóth Tamás</v>
      </c>
      <c r="P127" s="260">
        <f>'Input adatok'!AJ125</f>
        <v>7.5018500198</v>
      </c>
      <c r="Q127" s="132" t="str">
        <f>'Input adatok'!AK125</f>
        <v>2cs.Vaja</v>
      </c>
    </row>
    <row r="128" spans="1:17" x14ac:dyDescent="0.2">
      <c r="A128" s="275"/>
      <c r="B128" s="131" t="str">
        <f>'Input adatok'!Q126</f>
        <v>Tóth Tamás</v>
      </c>
      <c r="C128" s="132">
        <f>'Input adatok'!R126</f>
        <v>1</v>
      </c>
      <c r="D128" s="132">
        <f>'Input adatok'!S126</f>
        <v>1</v>
      </c>
      <c r="E128" s="132">
        <f>'Input adatok'!T126</f>
        <v>1</v>
      </c>
      <c r="F128" s="132">
        <f>'Input adatok'!U126</f>
        <v>1</v>
      </c>
      <c r="G128" s="132">
        <f>'Input adatok'!V126</f>
        <v>1</v>
      </c>
      <c r="H128" s="132">
        <f>'Input adatok'!W126</f>
        <v>0</v>
      </c>
      <c r="I128" s="132">
        <f>'Input adatok'!X126</f>
        <v>1</v>
      </c>
      <c r="J128" s="132">
        <f>'Input adatok'!Y126</f>
        <v>0.5</v>
      </c>
      <c r="K128" s="172">
        <f>'Input adatok'!Z126</f>
        <v>1</v>
      </c>
      <c r="L128" s="192">
        <f>'Input adatok'!AA126</f>
        <v>7.5</v>
      </c>
      <c r="N128" s="132" t="str">
        <f>'Input adatok'!AH126</f>
        <v>2.</v>
      </c>
      <c r="O128" s="132" t="str">
        <f>'Input adatok'!AI126</f>
        <v>Darai Tihamér</v>
      </c>
      <c r="P128" s="260">
        <f>'Input adatok'!AJ126</f>
        <v>4.5030000185999999</v>
      </c>
      <c r="Q128" s="132" t="str">
        <f>'Input adatok'!AK126</f>
        <v>8cs.SISE I.</v>
      </c>
    </row>
    <row r="129" spans="1:17" x14ac:dyDescent="0.2">
      <c r="A129" s="275"/>
      <c r="B129" s="131" t="str">
        <f>'Input adatok'!Q127</f>
        <v>3-6</v>
      </c>
      <c r="C129" s="132">
        <f>'Input adatok'!R127</f>
        <v>0</v>
      </c>
      <c r="D129" s="132">
        <f>'Input adatok'!S127</f>
        <v>0</v>
      </c>
      <c r="E129" s="132">
        <f>'Input adatok'!T127</f>
        <v>0</v>
      </c>
      <c r="F129" s="132">
        <f>'Input adatok'!U127</f>
        <v>0</v>
      </c>
      <c r="G129" s="132">
        <f>'Input adatok'!V127</f>
        <v>0</v>
      </c>
      <c r="H129" s="132">
        <f>'Input adatok'!W127</f>
        <v>0</v>
      </c>
      <c r="I129" s="132">
        <f>'Input adatok'!X127</f>
        <v>0</v>
      </c>
      <c r="J129" s="132">
        <f>'Input adatok'!Y127</f>
        <v>0</v>
      </c>
      <c r="K129" s="172">
        <f>'Input adatok'!Z127</f>
        <v>0</v>
      </c>
      <c r="L129" s="192">
        <f>'Input adatok'!AA127</f>
        <v>0</v>
      </c>
      <c r="N129" s="132" t="str">
        <f>'Input adatok'!AH127</f>
        <v>3.</v>
      </c>
      <c r="O129" s="132" t="str">
        <f>'Input adatok'!AI127</f>
        <v>6-6</v>
      </c>
      <c r="P129" s="260">
        <f>'Input adatok'!AJ127</f>
        <v>2.8500190000000001E-3</v>
      </c>
      <c r="Q129" s="132" t="str">
        <f>'Input adatok'!AK127</f>
        <v>6cs.Piremon</v>
      </c>
    </row>
    <row r="130" spans="1:17" x14ac:dyDescent="0.2">
      <c r="A130" s="275"/>
      <c r="B130" s="131" t="str">
        <f>'Input adatok'!Q128</f>
        <v>4-6</v>
      </c>
      <c r="C130" s="132">
        <f>'Input adatok'!R128</f>
        <v>0</v>
      </c>
      <c r="D130" s="132">
        <f>'Input adatok'!S128</f>
        <v>0</v>
      </c>
      <c r="E130" s="132">
        <f>'Input adatok'!T128</f>
        <v>0</v>
      </c>
      <c r="F130" s="132">
        <f>'Input adatok'!U128</f>
        <v>0</v>
      </c>
      <c r="G130" s="132">
        <f>'Input adatok'!V128</f>
        <v>0</v>
      </c>
      <c r="H130" s="132">
        <f>'Input adatok'!W128</f>
        <v>0</v>
      </c>
      <c r="I130" s="132">
        <f>'Input adatok'!X128</f>
        <v>0</v>
      </c>
      <c r="J130" s="132">
        <f>'Input adatok'!Y128</f>
        <v>0</v>
      </c>
      <c r="K130" s="172">
        <f>'Input adatok'!Z128</f>
        <v>0</v>
      </c>
      <c r="L130" s="192">
        <f>'Input adatok'!AA128</f>
        <v>0</v>
      </c>
      <c r="N130" s="132" t="str">
        <f>'Input adatok'!AH128</f>
        <v>4.</v>
      </c>
      <c r="O130" s="132" t="str">
        <f>'Input adatok'!AI128</f>
        <v>9-6</v>
      </c>
      <c r="P130" s="260">
        <f>'Input adatok'!AJ128</f>
        <v>2.6000184000000001E-3</v>
      </c>
      <c r="Q130" s="132" t="str">
        <f>'Input adatok'!AK128</f>
        <v>9cs.Nyírbátor</v>
      </c>
    </row>
    <row r="131" spans="1:17" x14ac:dyDescent="0.2">
      <c r="A131" s="275"/>
      <c r="B131" s="131" t="str">
        <f>'Input adatok'!Q129</f>
        <v>5-6</v>
      </c>
      <c r="C131" s="132">
        <f>'Input adatok'!R129</f>
        <v>0</v>
      </c>
      <c r="D131" s="132">
        <f>'Input adatok'!S129</f>
        <v>0</v>
      </c>
      <c r="E131" s="132">
        <f>'Input adatok'!T129</f>
        <v>0</v>
      </c>
      <c r="F131" s="132">
        <f>'Input adatok'!U129</f>
        <v>0</v>
      </c>
      <c r="G131" s="132">
        <f>'Input adatok'!V129</f>
        <v>0</v>
      </c>
      <c r="H131" s="132">
        <f>'Input adatok'!W129</f>
        <v>0</v>
      </c>
      <c r="I131" s="132">
        <f>'Input adatok'!X129</f>
        <v>0</v>
      </c>
      <c r="J131" s="132">
        <f>'Input adatok'!Y129</f>
        <v>0</v>
      </c>
      <c r="K131" s="172">
        <f>'Input adatok'!Z129</f>
        <v>0</v>
      </c>
      <c r="L131" s="192">
        <f>'Input adatok'!AA129</f>
        <v>0</v>
      </c>
      <c r="N131" s="132" t="str">
        <f>'Input adatok'!AH129</f>
        <v>5.</v>
      </c>
      <c r="O131" s="132" t="str">
        <f>'Input adatok'!AI129</f>
        <v>1-6</v>
      </c>
      <c r="P131" s="260">
        <f>'Input adatok'!AJ129</f>
        <v>2.1000199999999998E-3</v>
      </c>
      <c r="Q131" s="132" t="str">
        <f>'Input adatok'!AK129</f>
        <v>1cs.Széchenyi I.</v>
      </c>
    </row>
    <row r="132" spans="1:17" x14ac:dyDescent="0.2">
      <c r="A132" s="275"/>
      <c r="B132" s="131" t="str">
        <f>'Input adatok'!Q130</f>
        <v>6-6</v>
      </c>
      <c r="C132" s="132">
        <f>'Input adatok'!R130</f>
        <v>0</v>
      </c>
      <c r="D132" s="132">
        <f>'Input adatok'!S130</f>
        <v>0</v>
      </c>
      <c r="E132" s="132">
        <f>'Input adatok'!T130</f>
        <v>0</v>
      </c>
      <c r="F132" s="132">
        <f>'Input adatok'!U130</f>
        <v>0</v>
      </c>
      <c r="G132" s="132">
        <f>'Input adatok'!V130</f>
        <v>0</v>
      </c>
      <c r="H132" s="132">
        <f>'Input adatok'!W130</f>
        <v>0</v>
      </c>
      <c r="I132" s="132">
        <f>'Input adatok'!X130</f>
        <v>0</v>
      </c>
      <c r="J132" s="132">
        <f>'Input adatok'!Y130</f>
        <v>0</v>
      </c>
      <c r="K132" s="172">
        <f>'Input adatok'!Z130</f>
        <v>0</v>
      </c>
      <c r="L132" s="192">
        <f>'Input adatok'!AA130</f>
        <v>0</v>
      </c>
      <c r="N132" s="132" t="str">
        <f>'Input adatok'!AH130</f>
        <v>6.</v>
      </c>
      <c r="O132" s="132" t="str">
        <f>'Input adatok'!AI130</f>
        <v>12-6</v>
      </c>
      <c r="P132" s="260">
        <f>'Input adatok'!AJ130</f>
        <v>2.1000177999999999E-3</v>
      </c>
      <c r="Q132" s="132" t="str">
        <f>'Input adatok'!AK130</f>
        <v>12cs.SISE II.</v>
      </c>
    </row>
    <row r="133" spans="1:17" x14ac:dyDescent="0.2">
      <c r="A133" s="275"/>
      <c r="B133" s="131" t="str">
        <f>'Input adatok'!Q131</f>
        <v>7-6</v>
      </c>
      <c r="C133" s="132">
        <f>'Input adatok'!R131</f>
        <v>0</v>
      </c>
      <c r="D133" s="132">
        <f>'Input adatok'!S131</f>
        <v>0</v>
      </c>
      <c r="E133" s="132">
        <f>'Input adatok'!T131</f>
        <v>0</v>
      </c>
      <c r="F133" s="132">
        <f>'Input adatok'!U131</f>
        <v>0</v>
      </c>
      <c r="G133" s="132">
        <f>'Input adatok'!V131</f>
        <v>0</v>
      </c>
      <c r="H133" s="132">
        <f>'Input adatok'!W131</f>
        <v>0</v>
      </c>
      <c r="I133" s="132">
        <f>'Input adatok'!X131</f>
        <v>0</v>
      </c>
      <c r="J133" s="132">
        <f>'Input adatok'!Y131</f>
        <v>0</v>
      </c>
      <c r="K133" s="172">
        <f>'Input adatok'!Z131</f>
        <v>0</v>
      </c>
      <c r="L133" s="192">
        <f>'Input adatok'!AA131</f>
        <v>0</v>
      </c>
      <c r="N133" s="132" t="str">
        <f>'Input adatok'!AH131</f>
        <v>7.</v>
      </c>
      <c r="O133" s="132" t="str">
        <f>'Input adatok'!AI131</f>
        <v>11-6</v>
      </c>
      <c r="P133" s="260">
        <f>'Input adatok'!AJ131</f>
        <v>1.950018E-3</v>
      </c>
      <c r="Q133" s="132" t="str">
        <f>'Input adatok'!AK131</f>
        <v>11cs.Vaja I.</v>
      </c>
    </row>
    <row r="134" spans="1:17" x14ac:dyDescent="0.2">
      <c r="A134" s="275"/>
      <c r="B134" s="131" t="str">
        <f>'Input adatok'!Q132</f>
        <v>Darai Tihamér</v>
      </c>
      <c r="C134" s="132">
        <f>'Input adatok'!R132</f>
        <v>0</v>
      </c>
      <c r="D134" s="132">
        <f>'Input adatok'!S132</f>
        <v>0</v>
      </c>
      <c r="E134" s="132">
        <f>'Input adatok'!T132</f>
        <v>0</v>
      </c>
      <c r="F134" s="132">
        <f>'Input adatok'!U132</f>
        <v>1</v>
      </c>
      <c r="G134" s="132">
        <f>'Input adatok'!V132</f>
        <v>0.5</v>
      </c>
      <c r="H134" s="132">
        <f>'Input adatok'!W132</f>
        <v>1</v>
      </c>
      <c r="I134" s="132">
        <f>'Input adatok'!X132</f>
        <v>0</v>
      </c>
      <c r="J134" s="132">
        <f>'Input adatok'!Y132</f>
        <v>1</v>
      </c>
      <c r="K134" s="172">
        <f>'Input adatok'!Z132</f>
        <v>1</v>
      </c>
      <c r="L134" s="192">
        <f>'Input adatok'!AA132</f>
        <v>4.5</v>
      </c>
      <c r="N134" s="132" t="str">
        <f>'Input adatok'!AH132</f>
        <v>8.</v>
      </c>
      <c r="O134" s="132" t="str">
        <f>'Input adatok'!AI132</f>
        <v>5-6</v>
      </c>
      <c r="P134" s="260">
        <f>'Input adatok'!AJ132</f>
        <v>1.8500191999999999E-3</v>
      </c>
      <c r="Q134" s="132" t="str">
        <f>'Input adatok'!AK132</f>
        <v>5cs.Arany I.</v>
      </c>
    </row>
    <row r="135" spans="1:17" x14ac:dyDescent="0.2">
      <c r="A135" s="275"/>
      <c r="B135" s="131" t="str">
        <f>'Input adatok'!Q133</f>
        <v>9-6</v>
      </c>
      <c r="C135" s="132">
        <f>'Input adatok'!R133</f>
        <v>0</v>
      </c>
      <c r="D135" s="132">
        <f>'Input adatok'!S133</f>
        <v>0</v>
      </c>
      <c r="E135" s="132">
        <f>'Input adatok'!T133</f>
        <v>0</v>
      </c>
      <c r="F135" s="132">
        <f>'Input adatok'!U133</f>
        <v>0</v>
      </c>
      <c r="G135" s="132">
        <f>'Input adatok'!V133</f>
        <v>0</v>
      </c>
      <c r="H135" s="132">
        <f>'Input adatok'!W133</f>
        <v>0</v>
      </c>
      <c r="I135" s="132">
        <f>'Input adatok'!X133</f>
        <v>0</v>
      </c>
      <c r="J135" s="132">
        <f>'Input adatok'!Y133</f>
        <v>0</v>
      </c>
      <c r="K135" s="172">
        <f>'Input adatok'!Z133</f>
        <v>0</v>
      </c>
      <c r="L135" s="192">
        <f>'Input adatok'!AA133</f>
        <v>0</v>
      </c>
      <c r="N135" s="132" t="str">
        <f>'Input adatok'!AH133</f>
        <v>9.</v>
      </c>
      <c r="O135" s="132" t="str">
        <f>'Input adatok'!AI133</f>
        <v>4-6</v>
      </c>
      <c r="P135" s="260">
        <f>'Input adatok'!AJ133</f>
        <v>1.7500194000000001E-3</v>
      </c>
      <c r="Q135" s="132" t="str">
        <f>'Input adatok'!AK133</f>
        <v>4cs.Demecser</v>
      </c>
    </row>
    <row r="136" spans="1:17" x14ac:dyDescent="0.2">
      <c r="A136" s="275"/>
      <c r="B136" s="131" t="str">
        <f>'Input adatok'!Q134</f>
        <v>10-6</v>
      </c>
      <c r="C136" s="132">
        <f>'Input adatok'!R134</f>
        <v>0</v>
      </c>
      <c r="D136" s="132">
        <f>'Input adatok'!S134</f>
        <v>0</v>
      </c>
      <c r="E136" s="132">
        <f>'Input adatok'!T134</f>
        <v>0</v>
      </c>
      <c r="F136" s="132">
        <f>'Input adatok'!U134</f>
        <v>0</v>
      </c>
      <c r="G136" s="132">
        <f>'Input adatok'!V134</f>
        <v>0</v>
      </c>
      <c r="H136" s="132">
        <f>'Input adatok'!W134</f>
        <v>0</v>
      </c>
      <c r="I136" s="132">
        <f>'Input adatok'!X134</f>
        <v>0</v>
      </c>
      <c r="J136" s="132">
        <f>'Input adatok'!Y134</f>
        <v>0</v>
      </c>
      <c r="K136" s="172">
        <f>'Input adatok'!Z134</f>
        <v>0</v>
      </c>
      <c r="L136" s="192">
        <f>'Input adatok'!AA134</f>
        <v>0</v>
      </c>
      <c r="N136" s="132" t="str">
        <f>'Input adatok'!AH134</f>
        <v>10.</v>
      </c>
      <c r="O136" s="132" t="str">
        <f>'Input adatok'!AI134</f>
        <v>7-6</v>
      </c>
      <c r="P136" s="260">
        <f>'Input adatok'!AJ134</f>
        <v>1.7500188000000002E-3</v>
      </c>
      <c r="Q136" s="132" t="str">
        <f>'Input adatok'!AK134</f>
        <v>7cs.Arany II "Piremon nők"</v>
      </c>
    </row>
    <row r="137" spans="1:17" x14ac:dyDescent="0.2">
      <c r="A137" s="275"/>
      <c r="B137" s="131" t="str">
        <f>'Input adatok'!Q135</f>
        <v>11-6</v>
      </c>
      <c r="C137" s="132">
        <f>'Input adatok'!R135</f>
        <v>0</v>
      </c>
      <c r="D137" s="132">
        <f>'Input adatok'!S135</f>
        <v>0</v>
      </c>
      <c r="E137" s="132">
        <f>'Input adatok'!T135</f>
        <v>0</v>
      </c>
      <c r="F137" s="132">
        <f>'Input adatok'!U135</f>
        <v>0</v>
      </c>
      <c r="G137" s="132">
        <f>'Input adatok'!V135</f>
        <v>0</v>
      </c>
      <c r="H137" s="132">
        <f>'Input adatok'!W135</f>
        <v>0</v>
      </c>
      <c r="I137" s="132">
        <f>'Input adatok'!X135</f>
        <v>0</v>
      </c>
      <c r="J137" s="132">
        <f>'Input adatok'!Y135</f>
        <v>0</v>
      </c>
      <c r="K137" s="172">
        <f>'Input adatok'!Z135</f>
        <v>0</v>
      </c>
      <c r="L137" s="192">
        <f>'Input adatok'!AA135</f>
        <v>0</v>
      </c>
      <c r="N137" s="132" t="str">
        <f>'Input adatok'!AH135</f>
        <v>11.</v>
      </c>
      <c r="O137" s="132" t="str">
        <f>'Input adatok'!AI135</f>
        <v>13-6</v>
      </c>
      <c r="P137" s="260">
        <f>'Input adatok'!AJ135</f>
        <v>1.6500175999999999E-3</v>
      </c>
      <c r="Q137" s="132" t="str">
        <f>'Input adatok'!AK135</f>
        <v>13cs.Dávid I.</v>
      </c>
    </row>
    <row r="138" spans="1:17" x14ac:dyDescent="0.2">
      <c r="A138" s="275"/>
      <c r="B138" s="131" t="str">
        <f>'Input adatok'!Q136</f>
        <v>12-6</v>
      </c>
      <c r="C138" s="132">
        <f>'Input adatok'!R136</f>
        <v>0</v>
      </c>
      <c r="D138" s="132">
        <f>'Input adatok'!S136</f>
        <v>0</v>
      </c>
      <c r="E138" s="132">
        <f>'Input adatok'!T136</f>
        <v>0</v>
      </c>
      <c r="F138" s="132">
        <f>'Input adatok'!U136</f>
        <v>0</v>
      </c>
      <c r="G138" s="132">
        <f>'Input adatok'!V136</f>
        <v>0</v>
      </c>
      <c r="H138" s="132">
        <f>'Input adatok'!W136</f>
        <v>0</v>
      </c>
      <c r="I138" s="132">
        <f>'Input adatok'!X136</f>
        <v>0</v>
      </c>
      <c r="J138" s="132">
        <f>'Input adatok'!Y136</f>
        <v>0</v>
      </c>
      <c r="K138" s="172">
        <f>'Input adatok'!Z136</f>
        <v>0</v>
      </c>
      <c r="L138" s="192">
        <f>'Input adatok'!AA136</f>
        <v>0</v>
      </c>
      <c r="N138" s="132" t="str">
        <f>'Input adatok'!AH136</f>
        <v>12.</v>
      </c>
      <c r="O138" s="132" t="str">
        <f>'Input adatok'!AI136</f>
        <v>15-6</v>
      </c>
      <c r="P138" s="260">
        <f>'Input adatok'!AJ136</f>
        <v>1.5500172E-3</v>
      </c>
      <c r="Q138" s="132" t="str">
        <f>'Input adatok'!AK136</f>
        <v>15cs.Dávid III.</v>
      </c>
    </row>
    <row r="139" spans="1:17" x14ac:dyDescent="0.2">
      <c r="A139" s="275"/>
      <c r="B139" s="131" t="str">
        <f>'Input adatok'!Q137</f>
        <v>13-6</v>
      </c>
      <c r="C139" s="132">
        <f>'Input adatok'!R137</f>
        <v>0</v>
      </c>
      <c r="D139" s="132">
        <f>'Input adatok'!S137</f>
        <v>0</v>
      </c>
      <c r="E139" s="132">
        <f>'Input adatok'!T137</f>
        <v>0</v>
      </c>
      <c r="F139" s="132">
        <f>'Input adatok'!U137</f>
        <v>0</v>
      </c>
      <c r="G139" s="132">
        <f>'Input adatok'!V137</f>
        <v>0</v>
      </c>
      <c r="H139" s="132">
        <f>'Input adatok'!W137</f>
        <v>0</v>
      </c>
      <c r="I139" s="132">
        <f>'Input adatok'!X137</f>
        <v>0</v>
      </c>
      <c r="J139" s="132">
        <f>'Input adatok'!Y137</f>
        <v>0</v>
      </c>
      <c r="K139" s="172">
        <f>'Input adatok'!Z137</f>
        <v>0</v>
      </c>
      <c r="L139" s="192">
        <f>'Input adatok'!AA137</f>
        <v>0</v>
      </c>
      <c r="N139" s="132" t="str">
        <f>'Input adatok'!AH137</f>
        <v>13.</v>
      </c>
      <c r="O139" s="132" t="str">
        <f>'Input adatok'!AI137</f>
        <v>10-6</v>
      </c>
      <c r="P139" s="260">
        <f>'Input adatok'!AJ137</f>
        <v>1.4000182000000001E-3</v>
      </c>
      <c r="Q139" s="132" t="str">
        <f>'Input adatok'!AK137</f>
        <v>10cs.Széchenyi II</v>
      </c>
    </row>
    <row r="140" spans="1:17" x14ac:dyDescent="0.2">
      <c r="A140" s="275"/>
      <c r="B140" s="131" t="str">
        <f>'Input adatok'!Q138</f>
        <v>14-6</v>
      </c>
      <c r="C140" s="132">
        <f>'Input adatok'!R138</f>
        <v>0</v>
      </c>
      <c r="D140" s="132">
        <f>'Input adatok'!S138</f>
        <v>0</v>
      </c>
      <c r="E140" s="132">
        <f>'Input adatok'!T138</f>
        <v>0</v>
      </c>
      <c r="F140" s="132">
        <f>'Input adatok'!U138</f>
        <v>0</v>
      </c>
      <c r="G140" s="132">
        <f>'Input adatok'!V138</f>
        <v>0</v>
      </c>
      <c r="H140" s="132">
        <f>'Input adatok'!W138</f>
        <v>0</v>
      </c>
      <c r="I140" s="132">
        <f>'Input adatok'!X138</f>
        <v>0</v>
      </c>
      <c r="J140" s="132">
        <f>'Input adatok'!Y138</f>
        <v>0</v>
      </c>
      <c r="K140" s="172">
        <f>'Input adatok'!Z138</f>
        <v>0</v>
      </c>
      <c r="L140" s="192">
        <f>'Input adatok'!AA138</f>
        <v>0</v>
      </c>
      <c r="N140" s="132" t="str">
        <f>'Input adatok'!AH138</f>
        <v>14.</v>
      </c>
      <c r="O140" s="132" t="str">
        <f>'Input adatok'!AI138</f>
        <v>14-6</v>
      </c>
      <c r="P140" s="260">
        <f>'Input adatok'!AJ138</f>
        <v>1.0000173999999999E-3</v>
      </c>
      <c r="Q140" s="132" t="str">
        <f>'Input adatok'!AK138</f>
        <v>14cs.Dávid IV.</v>
      </c>
    </row>
    <row r="141" spans="1:17" x14ac:dyDescent="0.2">
      <c r="A141" s="275"/>
      <c r="B141" s="131" t="str">
        <f>'Input adatok'!Q139</f>
        <v>15-6</v>
      </c>
      <c r="C141" s="132">
        <f>'Input adatok'!R139</f>
        <v>0</v>
      </c>
      <c r="D141" s="132">
        <f>'Input adatok'!S139</f>
        <v>0</v>
      </c>
      <c r="E141" s="132">
        <f>'Input adatok'!T139</f>
        <v>0</v>
      </c>
      <c r="F141" s="132">
        <f>'Input adatok'!U139</f>
        <v>0</v>
      </c>
      <c r="G141" s="132">
        <f>'Input adatok'!V139</f>
        <v>0</v>
      </c>
      <c r="H141" s="132">
        <f>'Input adatok'!W139</f>
        <v>0</v>
      </c>
      <c r="I141" s="132">
        <f>'Input adatok'!X139</f>
        <v>0</v>
      </c>
      <c r="J141" s="132">
        <f>'Input adatok'!Y139</f>
        <v>0</v>
      </c>
      <c r="K141" s="172">
        <f>'Input adatok'!Z139</f>
        <v>0</v>
      </c>
      <c r="L141" s="192">
        <f>'Input adatok'!AA139</f>
        <v>0</v>
      </c>
      <c r="N141" s="132" t="str">
        <f>'Input adatok'!AH139</f>
        <v>15.</v>
      </c>
      <c r="O141" s="132" t="str">
        <f>'Input adatok'!AI139</f>
        <v>16-6</v>
      </c>
      <c r="P141" s="260">
        <f>'Input adatok'!AJ139</f>
        <v>9.0001700000000003E-4</v>
      </c>
      <c r="Q141" s="132" t="str">
        <f>'Input adatok'!AK139</f>
        <v>16cs.Dávid II.</v>
      </c>
    </row>
    <row r="142" spans="1:17" x14ac:dyDescent="0.2">
      <c r="A142" s="275"/>
      <c r="B142" s="131" t="str">
        <f>'Input adatok'!Q140</f>
        <v>16-6</v>
      </c>
      <c r="C142" s="132">
        <f>'Input adatok'!R140</f>
        <v>0</v>
      </c>
      <c r="D142" s="132">
        <f>'Input adatok'!S140</f>
        <v>0</v>
      </c>
      <c r="E142" s="132">
        <f>'Input adatok'!T140</f>
        <v>0</v>
      </c>
      <c r="F142" s="132">
        <f>'Input adatok'!U140</f>
        <v>0</v>
      </c>
      <c r="G142" s="132">
        <f>'Input adatok'!V140</f>
        <v>0</v>
      </c>
      <c r="H142" s="132">
        <f>'Input adatok'!W140</f>
        <v>0</v>
      </c>
      <c r="I142" s="132">
        <f>'Input adatok'!X140</f>
        <v>0</v>
      </c>
      <c r="J142" s="132">
        <f>'Input adatok'!Y140</f>
        <v>0</v>
      </c>
      <c r="K142" s="172">
        <f>'Input adatok'!Z140</f>
        <v>0</v>
      </c>
      <c r="L142" s="192">
        <f>'Input adatok'!AA140</f>
        <v>0</v>
      </c>
      <c r="N142" s="132" t="str">
        <f>'Input adatok'!AH140</f>
        <v>16.</v>
      </c>
      <c r="O142" s="132" t="str">
        <f>'Input adatok'!AI140</f>
        <v>3-6</v>
      </c>
      <c r="P142" s="260">
        <f>'Input adatok'!AJ140</f>
        <v>2.000196E-4</v>
      </c>
      <c r="Q142" s="132" t="str">
        <f>'Input adatok'!AK140</f>
        <v>3cs.Arany III.</v>
      </c>
    </row>
    <row r="143" spans="1:17" x14ac:dyDescent="0.2">
      <c r="A143" s="275"/>
      <c r="B143" s="131" t="str">
        <f>'Input adatok'!Q141</f>
        <v>17-6</v>
      </c>
      <c r="C143" s="132" t="b">
        <f>'Input adatok'!R141</f>
        <v>0</v>
      </c>
      <c r="D143" s="132" t="b">
        <f>'Input adatok'!S141</f>
        <v>0</v>
      </c>
      <c r="E143" s="132" t="b">
        <f>'Input adatok'!T141</f>
        <v>0</v>
      </c>
      <c r="F143" s="132" t="b">
        <f>'Input adatok'!U141</f>
        <v>0</v>
      </c>
      <c r="G143" s="132" t="b">
        <f>'Input adatok'!V141</f>
        <v>0</v>
      </c>
      <c r="H143" s="132" t="b">
        <f>'Input adatok'!W141</f>
        <v>0</v>
      </c>
      <c r="I143" s="132" t="b">
        <f>'Input adatok'!X141</f>
        <v>0</v>
      </c>
      <c r="J143" s="132" t="b">
        <f>'Input adatok'!Y141</f>
        <v>0</v>
      </c>
      <c r="K143" s="172" t="b">
        <f>'Input adatok'!Z141</f>
        <v>0</v>
      </c>
      <c r="L143" s="192">
        <f>'Input adatok'!AA141</f>
        <v>0</v>
      </c>
      <c r="N143" s="132" t="str">
        <f>'Input adatok'!AH141</f>
        <v>17.</v>
      </c>
      <c r="O143" s="132" t="str">
        <f>'Input adatok'!AI141</f>
        <v>17-6</v>
      </c>
      <c r="P143" s="260">
        <f>'Input adatok'!AJ141</f>
        <v>1.6800000000000011E-8</v>
      </c>
      <c r="Q143" s="132" t="str">
        <f>'Input adatok'!AK141</f>
        <v>17cs</v>
      </c>
    </row>
    <row r="144" spans="1:17" x14ac:dyDescent="0.2">
      <c r="A144" s="275"/>
      <c r="B144" s="131" t="str">
        <f>'Input adatok'!Q142</f>
        <v>18-6</v>
      </c>
      <c r="C144" s="132" t="b">
        <f>'Input adatok'!R142</f>
        <v>0</v>
      </c>
      <c r="D144" s="132" t="b">
        <f>'Input adatok'!S142</f>
        <v>0</v>
      </c>
      <c r="E144" s="132" t="b">
        <f>'Input adatok'!T142</f>
        <v>0</v>
      </c>
      <c r="F144" s="132" t="b">
        <f>'Input adatok'!U142</f>
        <v>0</v>
      </c>
      <c r="G144" s="132" t="b">
        <f>'Input adatok'!V142</f>
        <v>0</v>
      </c>
      <c r="H144" s="132" t="b">
        <f>'Input adatok'!W142</f>
        <v>0</v>
      </c>
      <c r="I144" s="132" t="b">
        <f>'Input adatok'!X142</f>
        <v>0</v>
      </c>
      <c r="J144" s="132" t="b">
        <f>'Input adatok'!Y142</f>
        <v>0</v>
      </c>
      <c r="K144" s="172" t="b">
        <f>'Input adatok'!Z142</f>
        <v>0</v>
      </c>
      <c r="L144" s="192">
        <f>'Input adatok'!AA142</f>
        <v>0</v>
      </c>
      <c r="N144" s="132" t="str">
        <f>'Input adatok'!AH142</f>
        <v>18.</v>
      </c>
      <c r="O144" s="132" t="str">
        <f>'Input adatok'!AI142</f>
        <v>18-6</v>
      </c>
      <c r="P144" s="260">
        <f>'Input adatok'!AJ142</f>
        <v>1.660000000000001E-8</v>
      </c>
      <c r="Q144" s="132" t="str">
        <f>'Input adatok'!AK142</f>
        <v>18cs</v>
      </c>
    </row>
    <row r="145" spans="1:17" x14ac:dyDescent="0.2">
      <c r="A145" s="275"/>
      <c r="B145" s="131" t="str">
        <f>'Input adatok'!Q143</f>
        <v>19-6</v>
      </c>
      <c r="C145" s="132" t="b">
        <f>'Input adatok'!R143</f>
        <v>0</v>
      </c>
      <c r="D145" s="132" t="b">
        <f>'Input adatok'!S143</f>
        <v>0</v>
      </c>
      <c r="E145" s="132" t="b">
        <f>'Input adatok'!T143</f>
        <v>0</v>
      </c>
      <c r="F145" s="132" t="b">
        <f>'Input adatok'!U143</f>
        <v>0</v>
      </c>
      <c r="G145" s="132" t="b">
        <f>'Input adatok'!V143</f>
        <v>0</v>
      </c>
      <c r="H145" s="132" t="b">
        <f>'Input adatok'!W143</f>
        <v>0</v>
      </c>
      <c r="I145" s="132" t="b">
        <f>'Input adatok'!X143</f>
        <v>0</v>
      </c>
      <c r="J145" s="132" t="b">
        <f>'Input adatok'!Y143</f>
        <v>0</v>
      </c>
      <c r="K145" s="172" t="b">
        <f>'Input adatok'!Z143</f>
        <v>0</v>
      </c>
      <c r="L145" s="192">
        <f>'Input adatok'!AA143</f>
        <v>0</v>
      </c>
      <c r="N145" s="132" t="str">
        <f>'Input adatok'!AH143</f>
        <v>19.</v>
      </c>
      <c r="O145" s="132" t="str">
        <f>'Input adatok'!AI143</f>
        <v>19-6</v>
      </c>
      <c r="P145" s="260">
        <f>'Input adatok'!AJ143</f>
        <v>1.6400000000000011E-8</v>
      </c>
      <c r="Q145" s="132" t="str">
        <f>'Input adatok'!AK143</f>
        <v>19cs</v>
      </c>
    </row>
    <row r="146" spans="1:17" ht="13.5" thickBot="1" x14ac:dyDescent="0.25">
      <c r="A146" s="276"/>
      <c r="B146" s="153" t="str">
        <f>'Input adatok'!Q144</f>
        <v>120-6</v>
      </c>
      <c r="C146" s="154" t="b">
        <f>'Input adatok'!R144</f>
        <v>0</v>
      </c>
      <c r="D146" s="154" t="b">
        <f>'Input adatok'!S144</f>
        <v>0</v>
      </c>
      <c r="E146" s="154" t="b">
        <f>'Input adatok'!T144</f>
        <v>0</v>
      </c>
      <c r="F146" s="154" t="b">
        <f>'Input adatok'!U144</f>
        <v>0</v>
      </c>
      <c r="G146" s="154" t="b">
        <f>'Input adatok'!V144</f>
        <v>0</v>
      </c>
      <c r="H146" s="154" t="b">
        <f>'Input adatok'!W144</f>
        <v>0</v>
      </c>
      <c r="I146" s="154" t="b">
        <f>'Input adatok'!X144</f>
        <v>0</v>
      </c>
      <c r="J146" s="154" t="b">
        <f>'Input adatok'!Y144</f>
        <v>0</v>
      </c>
      <c r="K146" s="173" t="b">
        <f>'Input adatok'!Z144</f>
        <v>0</v>
      </c>
      <c r="L146" s="193">
        <f>'Input adatok'!AA144</f>
        <v>0</v>
      </c>
      <c r="N146" s="132" t="str">
        <f>'Input adatok'!AH144</f>
        <v>20.</v>
      </c>
      <c r="O146" s="132" t="str">
        <f>'Input adatok'!AI144</f>
        <v>120-6</v>
      </c>
      <c r="P146" s="260">
        <f>'Input adatok'!AJ144</f>
        <v>1.6200000000000013E-8</v>
      </c>
      <c r="Q146" s="132" t="str">
        <f>'Input adatok'!AK144</f>
        <v>20cs</v>
      </c>
    </row>
    <row r="147" spans="1:17" ht="13.5" thickTop="1" x14ac:dyDescent="0.2">
      <c r="C147" s="253">
        <f>SUM(C27:C146)</f>
        <v>32</v>
      </c>
      <c r="D147" s="253">
        <f t="shared" ref="D147:K147" si="1">SUM(D27:D146)</f>
        <v>32</v>
      </c>
      <c r="E147" s="253">
        <f t="shared" si="1"/>
        <v>32</v>
      </c>
      <c r="F147" s="253">
        <f t="shared" si="1"/>
        <v>32</v>
      </c>
      <c r="G147" s="253">
        <f t="shared" si="1"/>
        <v>32</v>
      </c>
      <c r="H147" s="253">
        <f t="shared" si="1"/>
        <v>32</v>
      </c>
      <c r="I147" s="253">
        <f t="shared" si="1"/>
        <v>30</v>
      </c>
      <c r="J147" s="253">
        <f t="shared" si="1"/>
        <v>32</v>
      </c>
      <c r="K147" s="253">
        <f t="shared" si="1"/>
        <v>32</v>
      </c>
    </row>
  </sheetData>
  <sheetProtection password="CC43" sheet="1" objects="1" scenarios="1"/>
  <mergeCells count="17">
    <mergeCell ref="H3:H22"/>
    <mergeCell ref="N26:Q26"/>
    <mergeCell ref="D1:L1"/>
    <mergeCell ref="A127:A146"/>
    <mergeCell ref="A107:A126"/>
    <mergeCell ref="A87:A106"/>
    <mergeCell ref="A67:A86"/>
    <mergeCell ref="A47:A66"/>
    <mergeCell ref="A27:A46"/>
    <mergeCell ref="I3:I22"/>
    <mergeCell ref="J3:J22"/>
    <mergeCell ref="K3:K22"/>
    <mergeCell ref="L3:L22"/>
    <mergeCell ref="D3:D22"/>
    <mergeCell ref="E3:E22"/>
    <mergeCell ref="F3:F22"/>
    <mergeCell ref="G3:G22"/>
  </mergeCells>
  <conditionalFormatting sqref="D3:D22">
    <cfRule type="expression" dxfId="8" priority="9">
      <formula>$D$2&lt;&gt;0</formula>
    </cfRule>
  </conditionalFormatting>
  <conditionalFormatting sqref="E3:E22">
    <cfRule type="expression" dxfId="7" priority="8">
      <formula>$E$2&lt;&gt;0</formula>
    </cfRule>
  </conditionalFormatting>
  <conditionalFormatting sqref="F3:F22">
    <cfRule type="expression" dxfId="6" priority="7">
      <formula>$F$2&lt;&gt;0</formula>
    </cfRule>
  </conditionalFormatting>
  <conditionalFormatting sqref="G3:G22">
    <cfRule type="expression" dxfId="5" priority="6">
      <formula>$G$2&lt;&gt;0</formula>
    </cfRule>
  </conditionalFormatting>
  <conditionalFormatting sqref="H3:H22">
    <cfRule type="expression" dxfId="4" priority="5">
      <formula>$H$2&lt;&gt;0</formula>
    </cfRule>
  </conditionalFormatting>
  <conditionalFormatting sqref="I3:I22">
    <cfRule type="expression" dxfId="3" priority="4">
      <formula>$I$2&lt;&gt;0</formula>
    </cfRule>
  </conditionalFormatting>
  <conditionalFormatting sqref="J3:J22">
    <cfRule type="expression" dxfId="2" priority="3">
      <formula>$J$2&lt;&gt;0</formula>
    </cfRule>
  </conditionalFormatting>
  <conditionalFormatting sqref="K3:K22">
    <cfRule type="expression" dxfId="1" priority="2">
      <formula>$K$2&lt;&gt;0</formula>
    </cfRule>
  </conditionalFormatting>
  <conditionalFormatting sqref="L3:L22">
    <cfRule type="expression" dxfId="0" priority="1">
      <formula>$L$2&lt;&gt;0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0000"/>
  </sheetPr>
  <dimension ref="A1:AL220"/>
  <sheetViews>
    <sheetView zoomScale="75" zoomScaleNormal="75" workbookViewId="0">
      <selection activeCell="C8" sqref="C8"/>
    </sheetView>
  </sheetViews>
  <sheetFormatPr defaultRowHeight="12.75" x14ac:dyDescent="0.2"/>
  <cols>
    <col min="1" max="1" width="6.42578125" customWidth="1"/>
    <col min="2" max="2" width="13.5703125" customWidth="1"/>
    <col min="3" max="3" width="38.140625" style="245" customWidth="1"/>
    <col min="4" max="4" width="9.5703125" customWidth="1"/>
    <col min="5" max="11" width="9" customWidth="1"/>
    <col min="12" max="12" width="9.85546875" customWidth="1"/>
    <col min="13" max="13" width="11" bestFit="1" customWidth="1"/>
    <col min="15" max="15" width="3.5703125" customWidth="1"/>
    <col min="16" max="16" width="20" customWidth="1"/>
    <col min="17" max="17" width="18.5703125" bestFit="1" customWidth="1"/>
    <col min="18" max="18" width="10.5703125" customWidth="1"/>
    <col min="19" max="19" width="12.28515625" bestFit="1" customWidth="1"/>
    <col min="20" max="21" width="18.42578125" customWidth="1"/>
    <col min="22" max="22" width="11" bestFit="1" customWidth="1"/>
    <col min="23" max="23" width="14.85546875" customWidth="1"/>
    <col min="24" max="24" width="29.7109375" customWidth="1"/>
    <col min="30" max="30" width="30.140625" customWidth="1"/>
    <col min="31" max="31" width="12.5703125" style="76" bestFit="1" customWidth="1"/>
    <col min="32" max="32" width="9.140625" style="76"/>
    <col min="33" max="33" width="13.85546875" customWidth="1"/>
    <col min="34" max="34" width="20.28515625" customWidth="1"/>
    <col min="35" max="35" width="13.85546875" style="104" bestFit="1" customWidth="1"/>
    <col min="36" max="36" width="10.5703125" bestFit="1" customWidth="1"/>
    <col min="37" max="37" width="13.85546875" bestFit="1" customWidth="1"/>
  </cols>
  <sheetData>
    <row r="1" spans="1:36" ht="20.25" customHeight="1" thickBot="1" x14ac:dyDescent="0.25">
      <c r="Q1" s="66"/>
      <c r="R1" s="202" t="s">
        <v>79</v>
      </c>
      <c r="S1" s="66"/>
      <c r="T1" s="295" t="s">
        <v>114</v>
      </c>
      <c r="U1" s="296"/>
      <c r="V1" s="296"/>
      <c r="W1" s="297"/>
      <c r="X1" s="194"/>
    </row>
    <row r="2" spans="1:36" ht="39" thickBot="1" x14ac:dyDescent="0.35">
      <c r="C2" s="64" t="s">
        <v>79</v>
      </c>
      <c r="P2" s="61" t="s">
        <v>77</v>
      </c>
      <c r="Q2" s="196" t="s">
        <v>78</v>
      </c>
      <c r="R2" s="199" t="s">
        <v>116</v>
      </c>
      <c r="S2" s="66"/>
      <c r="T2" s="204" t="s">
        <v>111</v>
      </c>
      <c r="U2" s="204" t="s">
        <v>113</v>
      </c>
      <c r="V2" s="204" t="s">
        <v>77</v>
      </c>
      <c r="W2" s="205" t="s">
        <v>112</v>
      </c>
      <c r="X2" s="197"/>
      <c r="Y2" s="298" t="s">
        <v>115</v>
      </c>
      <c r="Z2" s="299"/>
    </row>
    <row r="3" spans="1:36" ht="13.5" customHeight="1" thickBot="1" x14ac:dyDescent="0.3">
      <c r="A3" s="308" t="s">
        <v>0</v>
      </c>
      <c r="B3" s="309"/>
      <c r="C3" s="246" t="s">
        <v>122</v>
      </c>
      <c r="D3" s="313" t="s">
        <v>12</v>
      </c>
      <c r="E3" s="314"/>
      <c r="F3" s="315"/>
      <c r="G3" s="315"/>
      <c r="H3" s="315"/>
      <c r="I3" s="315"/>
      <c r="J3" s="315"/>
      <c r="K3" s="315"/>
      <c r="L3" s="315"/>
      <c r="M3" s="20" t="s">
        <v>16</v>
      </c>
      <c r="N3" s="316">
        <f>SUM(D11:L11)</f>
        <v>21</v>
      </c>
      <c r="P3" s="69" t="str">
        <f>C3</f>
        <v>1cs.Széchenyi I.</v>
      </c>
      <c r="Q3" s="215">
        <f>N3+R3+S3</f>
        <v>21.0002</v>
      </c>
      <c r="R3" s="203" t="s">
        <v>110</v>
      </c>
      <c r="S3" s="66">
        <v>2.0000000000000001E-4</v>
      </c>
      <c r="T3" s="200">
        <f>_xlfn.RANK.EQ(Q3,$Q$3:$Q$22,0)</f>
        <v>4</v>
      </c>
      <c r="U3" s="201" t="s">
        <v>13</v>
      </c>
      <c r="V3" s="201" t="str">
        <f>IF($T$3=(Y3+1),P$3,IF($T$4=(Y3+1),P$4,IF($T$5=(Y3+1),P$5,IF($T$6=(Y3+1),P$6,IF($T$7=(Y3+1),P$7,IF($T$8=(Y3+1),P$8,IF($T$9=(Y3+1),P$9,IF($T$10=(Y3+1),P$10,IF($T$11=(Y3+1),P$11,IF($T$12=(Y3+1),P$12,IF($T$13=(Y3+1),P$13,IF($T$14=(Y3+1),P$14,IF($T$15=(Y3+1),P$15,IF($T$16=(Y3+1),P$16,IF($T$17=(Y3+1),P$17,IF($T$18=(Y3+1),P$18,IF($T$19=(Y3+1),P$19,IF($T$20=(Y3+1),P$20,IF($T$21=(Y3+1),P$21,IF($T$22=(Y3+1),P$22))))))))))))))))))))</f>
        <v>8cs.SISE I.</v>
      </c>
      <c r="W3" s="254">
        <f>IF($T$3=(Z3+1),Q$3,IF($T$4=(Z3+1),Q$4,IF($T$5=(Z3+1),Q$5,IF($T$6=(Z3+1),Q$6,IF($T$7=(Z3+1),Q$7,IF($T$8=(Z3+1),Q$8,IF($T$9=(Z3+1),Q$9,IF($T$10=(Z3+1),Q$10,IF($T$11=(Z3+1),Q$11,IF($T$12=(Z3+1),Q$12,IF($T$13=(Z3+1),Q$13,IF($T$14=(Z3+1),Q$14,IF($T$15=(Z3+1),Q$15,IF($T$16=(Z3+1),Q$16,IF($T$17=(Z3+1),Q$17,IF($T$18=(Z3+1),Q$18,IF($T$19=(Z3+1),Q$19,IF($T$20=(Z3+1),Q$20,IF($T$21=(Z3+1),Q$21,IF($T$22=(Z3+1),Q$22))))))))))))))))))))</f>
        <v>30.000185999999999</v>
      </c>
      <c r="X3" s="197"/>
      <c r="Y3" s="205">
        <v>0</v>
      </c>
      <c r="Z3" s="205">
        <v>0</v>
      </c>
      <c r="AE3"/>
      <c r="AG3" s="76"/>
      <c r="AI3"/>
      <c r="AJ3" s="104"/>
    </row>
    <row r="4" spans="1:36" ht="12.75" customHeight="1" thickBot="1" x14ac:dyDescent="0.25">
      <c r="A4" s="305">
        <v>1</v>
      </c>
      <c r="B4" s="1"/>
      <c r="C4" s="247" t="s">
        <v>1</v>
      </c>
      <c r="D4" s="29" t="s">
        <v>13</v>
      </c>
      <c r="E4" s="30" t="s">
        <v>14</v>
      </c>
      <c r="F4" s="30" t="s">
        <v>15</v>
      </c>
      <c r="G4" s="30" t="s">
        <v>17</v>
      </c>
      <c r="H4" s="30" t="s">
        <v>18</v>
      </c>
      <c r="I4" s="30" t="s">
        <v>21</v>
      </c>
      <c r="J4" s="30" t="s">
        <v>22</v>
      </c>
      <c r="K4" s="30" t="s">
        <v>36</v>
      </c>
      <c r="L4" s="30" t="s">
        <v>37</v>
      </c>
      <c r="M4" s="39"/>
      <c r="N4" s="317"/>
      <c r="P4" s="70" t="str">
        <f>C14</f>
        <v>2cs.Vaja</v>
      </c>
      <c r="Q4" s="215">
        <f t="shared" ref="Q4" si="0">N14+R4+S4</f>
        <v>18.500198000000001</v>
      </c>
      <c r="R4" s="203" t="s">
        <v>110</v>
      </c>
      <c r="S4" s="66">
        <f>S3- 0.000002</f>
        <v>1.9800000000000002E-4</v>
      </c>
      <c r="T4" s="200">
        <f>_xlfn.RANK.EQ(Q4,$Q$3:$Q$22,0)</f>
        <v>7</v>
      </c>
      <c r="U4" s="201" t="s">
        <v>14</v>
      </c>
      <c r="V4" s="201" t="str">
        <f>IF($T$3=(Y4+1),$P$3,IF($T$4=(Y4+1),$P$4,IF($T$5=(Y4+1),$P$5,IF($T$6=(Y4+1),$P$6,IF($T$7=(Y4+1),$P$7,IF($T$8=(Y4+1),$P$8,IF($T$9=(Y4+1),$P$9,IF($T$10=(Y4+1),$P$10,IF($T$11=(Y4+1),$P$11,IF($T$12=(Y4+1),$P$12,IF($T$13=(Y4+1),$P$13,IF($T$14=(Y4+1),$P$14,IF($T$15=(Y4+1),$P$15,IF($T$16=(Y4+1),$P$16,IF($T$17=(Y4+1),$P$17,IF($T$18=(Y4+1),$P$18,IF($T$19=(Y4+1),$P$19,IF($T$20=(Y4+1),$P$20,IF($T$21=(Y4+1),$P$21,IF($T$22=(Y4+1),$P$22))))))))))))))))))))</f>
        <v>6cs.Piremon</v>
      </c>
      <c r="W4" s="254">
        <f>IF($T$3=(Z4+1),Q$3,IF($T$4=(Z4+1),Q$4,IF($T$5=(Z4+1),Q$5,IF($T$6=(Z4+1),Q$6,IF($T$7=(Z4+1),Q$7,IF($T$8=(Z4+1),Q$8,IF($T$9=(Z4+1),Q$9,IF($T$10=(Z4+1),Q$10,IF($T$11=(Z4+1),Q$11,IF($T$12=(Z4+1),Q$12,IF($T$13=(Z4+1),Q$13,IF($T$14=(Z4+1),Q$14,IF($T$15=(Z4+1),Q$15,IF($T$16=(Z4+1),Q$16,IF($T$17=(Z4+1),Q$17,IF($T$18=(Z4+1),Q$18,IF($T$19=(Z4+1),Q$19,IF($T$20=(Z4+1),Q$20,IF($T$21=(Z4+1),Q$21,IF($T$22=(Z4+1),Q$22))))))))))))))))))))</f>
        <v>28.50019</v>
      </c>
      <c r="X4" s="197"/>
      <c r="Y4" s="205">
        <v>1</v>
      </c>
      <c r="Z4" s="205">
        <v>1</v>
      </c>
      <c r="AE4"/>
      <c r="AG4" s="76"/>
      <c r="AI4"/>
      <c r="AJ4" s="104"/>
    </row>
    <row r="5" spans="1:36" ht="13.5" customHeight="1" x14ac:dyDescent="0.2">
      <c r="A5" s="306"/>
      <c r="B5" s="2" t="s">
        <v>2</v>
      </c>
      <c r="C5" s="248" t="s">
        <v>221</v>
      </c>
      <c r="D5" s="26">
        <f>'1 forduló'!D8</f>
        <v>0.5</v>
      </c>
      <c r="E5" s="27">
        <f>'2 forduló'!D8</f>
        <v>0</v>
      </c>
      <c r="F5" s="28">
        <f>'3 forduló'!D8</f>
        <v>1</v>
      </c>
      <c r="G5" s="28">
        <f>'4 forduló'!D8</f>
        <v>0</v>
      </c>
      <c r="H5" s="28">
        <f>'5 forduló'!D8</f>
        <v>0.5</v>
      </c>
      <c r="I5" s="28">
        <f>'6 forduló'!D8</f>
        <v>0</v>
      </c>
      <c r="J5" s="28">
        <f>'7 forduló'!D8</f>
        <v>0.5</v>
      </c>
      <c r="K5" s="28">
        <f>'8 forduló'!D8</f>
        <v>0.5</v>
      </c>
      <c r="L5" s="28">
        <f>'9 forduló'!D8</f>
        <v>1</v>
      </c>
      <c r="M5" s="40">
        <f>SUM(D5:L5)</f>
        <v>4</v>
      </c>
      <c r="N5" s="317"/>
      <c r="P5" s="70" t="str">
        <f>C25</f>
        <v>3cs.Arany III.</v>
      </c>
      <c r="Q5" s="215">
        <f>N25+R5+S5</f>
        <v>2.0001959999999999</v>
      </c>
      <c r="R5" s="203" t="s">
        <v>110</v>
      </c>
      <c r="S5" s="66">
        <f t="shared" ref="S5:S22" si="1">S4- 0.000002</f>
        <v>1.9600000000000002E-4</v>
      </c>
      <c r="T5" s="200">
        <f>_xlfn.RANK.EQ(Q5,$Q$3:$Q$22,0)</f>
        <v>16</v>
      </c>
      <c r="U5" s="201" t="s">
        <v>15</v>
      </c>
      <c r="V5" s="201" t="str">
        <f t="shared" ref="V5:V22" si="2">IF($T$3=(Y5+1),$P$3,IF($T$4=(Y5+1),$P$4,IF($T$5=(Y5+1),$P$5,IF($T$6=(Y5+1),$P$6,IF($T$7=(Y5+1),$P$7,IF($T$8=(Y5+1),$P$8,IF($T$9=(Y5+1),$P$9,IF($T$10=(Y5+1),$P$10,IF($T$11=(Y5+1),$P$11,IF($T$12=(Y5+1),$P$12,IF($T$13=(Y5+1),$P$13,IF($T$14=(Y5+1),$P$14,IF($T$15=(Y5+1),$P$15,IF($T$16=(Y5+1),$P$16,IF($T$17=(Y5+1),$P$17,IF($T$18=(Y5+1),$P$18,IF($T$19=(Y5+1),$P$19,IF($T$20=(Y5+1),$P$20,IF($T$21=(Y5+1),$P$21,IF($T$22=(Y5+1),$P$22))))))))))))))))))))</f>
        <v>9cs.Nyírbátor</v>
      </c>
      <c r="W5" s="254">
        <f t="shared" ref="W5:W22" si="3">IF($T$3=(Z5+1),Q$3,IF($T$4=(Z5+1),Q$4,IF($T$5=(Z5+1),Q$5,IF($T$6=(Z5+1),Q$6,IF($T$7=(Z5+1),Q$7,IF($T$8=(Z5+1),Q$8,IF($T$9=(Z5+1),Q$9,IF($T$10=(Z5+1),Q$10,IF($T$11=(Z5+1),Q$11,IF($T$12=(Z5+1),Q$12,IF($T$13=(Z5+1),Q$13,IF($T$14=(Z5+1),Q$14,IF($T$15=(Z5+1),Q$15,IF($T$16=(Z5+1),Q$16,IF($T$17=(Z5+1),Q$17,IF($T$18=(Z5+1),Q$18,IF($T$19=(Z5+1),Q$19,IF($T$20=(Z5+1),Q$20,IF($T$21=(Z5+1),Q$21,IF($T$22=(Z5+1),Q$22))))))))))))))))))))</f>
        <v>26.000184000000001</v>
      </c>
      <c r="X5" s="197"/>
      <c r="Y5" s="205">
        <v>2</v>
      </c>
      <c r="Z5" s="205">
        <v>2</v>
      </c>
      <c r="AE5"/>
      <c r="AG5" s="76"/>
      <c r="AI5"/>
      <c r="AJ5" s="104"/>
    </row>
    <row r="6" spans="1:36" ht="14.25" customHeight="1" x14ac:dyDescent="0.2">
      <c r="A6" s="306"/>
      <c r="B6" s="2" t="s">
        <v>3</v>
      </c>
      <c r="C6" s="248" t="s">
        <v>137</v>
      </c>
      <c r="D6" s="26">
        <f>'1 forduló'!D9</f>
        <v>0.5</v>
      </c>
      <c r="E6" s="27">
        <f>'2 forduló'!D9</f>
        <v>1</v>
      </c>
      <c r="F6" s="28">
        <f>'3 forduló'!D9</f>
        <v>0</v>
      </c>
      <c r="G6" s="28">
        <f>'4 forduló'!D9</f>
        <v>0</v>
      </c>
      <c r="H6" s="28">
        <f>'5 forduló'!D9</f>
        <v>0</v>
      </c>
      <c r="I6" s="28">
        <f>'6 forduló'!D9</f>
        <v>1</v>
      </c>
      <c r="J6" s="28">
        <f>'7 forduló'!D9</f>
        <v>1</v>
      </c>
      <c r="K6" s="28">
        <f>'8 forduló'!D9</f>
        <v>1</v>
      </c>
      <c r="L6" s="28">
        <f>'9 forduló'!D9</f>
        <v>0</v>
      </c>
      <c r="M6" s="21">
        <f t="shared" ref="M6:M10" si="4">SUM(D6:L6)</f>
        <v>4.5</v>
      </c>
      <c r="N6" s="317"/>
      <c r="P6" s="70" t="str">
        <f>C36</f>
        <v>4cs.Demecser</v>
      </c>
      <c r="Q6" s="215">
        <f>N36+R6+S6</f>
        <v>17.500194</v>
      </c>
      <c r="R6" s="203" t="s">
        <v>110</v>
      </c>
      <c r="S6" s="66">
        <f t="shared" si="1"/>
        <v>1.9400000000000003E-4</v>
      </c>
      <c r="T6" s="200">
        <f>_xlfn.RANK.EQ(Q6,$Q$3:$Q$22,0)</f>
        <v>9</v>
      </c>
      <c r="U6" s="201" t="s">
        <v>17</v>
      </c>
      <c r="V6" s="201" t="str">
        <f t="shared" si="2"/>
        <v>1cs.Széchenyi I.</v>
      </c>
      <c r="W6" s="254">
        <f t="shared" si="3"/>
        <v>21.0002</v>
      </c>
      <c r="X6" s="198"/>
      <c r="Y6" s="205">
        <v>3</v>
      </c>
      <c r="Z6" s="205">
        <v>3</v>
      </c>
      <c r="AE6"/>
      <c r="AG6" s="76"/>
      <c r="AI6"/>
      <c r="AJ6" s="104"/>
    </row>
    <row r="7" spans="1:36" ht="13.5" customHeight="1" x14ac:dyDescent="0.2">
      <c r="A7" s="306"/>
      <c r="B7" s="2" t="s">
        <v>4</v>
      </c>
      <c r="C7" s="248" t="s">
        <v>138</v>
      </c>
      <c r="D7" s="26">
        <f>'1 forduló'!D10</f>
        <v>1</v>
      </c>
      <c r="E7" s="27">
        <f>'2 forduló'!D10</f>
        <v>1</v>
      </c>
      <c r="F7" s="28">
        <f>'3 forduló'!D10</f>
        <v>0</v>
      </c>
      <c r="G7" s="28">
        <f>'4 forduló'!D10</f>
        <v>0</v>
      </c>
      <c r="H7" s="28">
        <f>'5 forduló'!D10</f>
        <v>1</v>
      </c>
      <c r="I7" s="28">
        <f>'6 forduló'!D10</f>
        <v>1</v>
      </c>
      <c r="J7" s="28">
        <f>'7 forduló'!D10</f>
        <v>0</v>
      </c>
      <c r="K7" s="28">
        <f>'8 forduló'!D10</f>
        <v>1</v>
      </c>
      <c r="L7" s="28">
        <f>'9 forduló'!D10</f>
        <v>1</v>
      </c>
      <c r="M7" s="21">
        <f t="shared" si="4"/>
        <v>6</v>
      </c>
      <c r="N7" s="317"/>
      <c r="P7" s="70" t="str">
        <f>C47</f>
        <v>5cs.Arany I.</v>
      </c>
      <c r="Q7" s="215">
        <f>N47+R7+S7</f>
        <v>18.500191999999998</v>
      </c>
      <c r="R7" s="203" t="s">
        <v>110</v>
      </c>
      <c r="S7" s="66">
        <f t="shared" si="1"/>
        <v>1.9200000000000003E-4</v>
      </c>
      <c r="T7" s="200">
        <f t="shared" ref="T7:T22" si="5">_xlfn.RANK.EQ(Q7,$Q$3:$Q$22,0)</f>
        <v>8</v>
      </c>
      <c r="U7" s="201" t="s">
        <v>18</v>
      </c>
      <c r="V7" s="201" t="str">
        <f t="shared" si="2"/>
        <v>12cs.SISE II.</v>
      </c>
      <c r="W7" s="254">
        <f t="shared" si="3"/>
        <v>21.000177999999998</v>
      </c>
      <c r="X7" s="198"/>
      <c r="Y7" s="205">
        <v>4</v>
      </c>
      <c r="Z7" s="205">
        <v>4</v>
      </c>
      <c r="AE7"/>
      <c r="AG7" s="76"/>
      <c r="AI7"/>
      <c r="AJ7" s="104"/>
    </row>
    <row r="8" spans="1:36" ht="13.5" customHeight="1" x14ac:dyDescent="0.2">
      <c r="A8" s="306"/>
      <c r="B8" s="2" t="s">
        <v>5</v>
      </c>
      <c r="C8" s="248" t="s">
        <v>139</v>
      </c>
      <c r="D8" s="26">
        <f>'1 forduló'!D11</f>
        <v>0</v>
      </c>
      <c r="E8" s="27">
        <f>'2 forduló'!D11</f>
        <v>1</v>
      </c>
      <c r="F8" s="28">
        <f>'3 forduló'!D11</f>
        <v>1</v>
      </c>
      <c r="G8" s="28">
        <f>'4 forduló'!D11</f>
        <v>1</v>
      </c>
      <c r="H8" s="28">
        <f>'5 forduló'!D11</f>
        <v>0.5</v>
      </c>
      <c r="I8" s="28">
        <f>'6 forduló'!D11</f>
        <v>1</v>
      </c>
      <c r="J8" s="28">
        <f>'7 forduló'!D11</f>
        <v>0</v>
      </c>
      <c r="K8" s="28">
        <f>'8 forduló'!D11</f>
        <v>1</v>
      </c>
      <c r="L8" s="28">
        <f>'9 forduló'!D11</f>
        <v>1</v>
      </c>
      <c r="M8" s="21">
        <f t="shared" si="4"/>
        <v>6.5</v>
      </c>
      <c r="N8" s="317"/>
      <c r="P8" s="70" t="str">
        <f>C58</f>
        <v>6cs.Piremon</v>
      </c>
      <c r="Q8" s="215">
        <f>N58+R8+S8</f>
        <v>28.50019</v>
      </c>
      <c r="R8" s="203" t="s">
        <v>110</v>
      </c>
      <c r="S8" s="66">
        <f t="shared" si="1"/>
        <v>1.9000000000000004E-4</v>
      </c>
      <c r="T8" s="200">
        <f t="shared" si="5"/>
        <v>2</v>
      </c>
      <c r="U8" s="201" t="s">
        <v>21</v>
      </c>
      <c r="V8" s="201" t="str">
        <f t="shared" si="2"/>
        <v>11cs.Vaja I.</v>
      </c>
      <c r="W8" s="254">
        <f t="shared" si="3"/>
        <v>19.50018</v>
      </c>
      <c r="X8" s="198"/>
      <c r="Y8" s="205">
        <v>5</v>
      </c>
      <c r="Z8" s="205">
        <v>5</v>
      </c>
      <c r="AE8"/>
      <c r="AG8" s="76"/>
      <c r="AI8"/>
      <c r="AJ8" s="104"/>
    </row>
    <row r="9" spans="1:36" ht="12.75" customHeight="1" x14ac:dyDescent="0.2">
      <c r="A9" s="306"/>
      <c r="B9" s="2" t="s">
        <v>6</v>
      </c>
      <c r="C9" s="248" t="s">
        <v>23</v>
      </c>
      <c r="D9" s="26">
        <f>'1 forduló'!D12</f>
        <v>0</v>
      </c>
      <c r="E9" s="27">
        <f>'2 forduló'!D12</f>
        <v>0</v>
      </c>
      <c r="F9" s="28">
        <f>'3 forduló'!D12</f>
        <v>0</v>
      </c>
      <c r="G9" s="28">
        <f>'4 forduló'!D12</f>
        <v>0</v>
      </c>
      <c r="H9" s="28">
        <f>'5 forduló'!D12</f>
        <v>0</v>
      </c>
      <c r="I9" s="28">
        <f>'6 forduló'!D12</f>
        <v>0</v>
      </c>
      <c r="J9" s="28">
        <f>'7 forduló'!D12</f>
        <v>0</v>
      </c>
      <c r="K9" s="28">
        <f>'8 forduló'!D12</f>
        <v>0</v>
      </c>
      <c r="L9" s="28">
        <f>'9 forduló'!D12</f>
        <v>0</v>
      </c>
      <c r="M9" s="21">
        <f t="shared" si="4"/>
        <v>0</v>
      </c>
      <c r="N9" s="317"/>
      <c r="P9" s="70" t="str">
        <f>C69</f>
        <v>7cs.Arany II "Piremon nők"</v>
      </c>
      <c r="Q9" s="215">
        <f>N69+R9+S9</f>
        <v>17.500188000000001</v>
      </c>
      <c r="R9" s="203" t="s">
        <v>110</v>
      </c>
      <c r="S9" s="66">
        <f t="shared" si="1"/>
        <v>1.8800000000000004E-4</v>
      </c>
      <c r="T9" s="200">
        <f t="shared" si="5"/>
        <v>10</v>
      </c>
      <c r="U9" s="201" t="s">
        <v>22</v>
      </c>
      <c r="V9" s="201" t="str">
        <f t="shared" si="2"/>
        <v>2cs.Vaja</v>
      </c>
      <c r="W9" s="254">
        <f t="shared" si="3"/>
        <v>18.500198000000001</v>
      </c>
      <c r="X9" s="198"/>
      <c r="Y9" s="205">
        <v>6</v>
      </c>
      <c r="Z9" s="205">
        <v>6</v>
      </c>
      <c r="AE9"/>
      <c r="AG9" s="76"/>
      <c r="AI9"/>
      <c r="AJ9" s="104"/>
    </row>
    <row r="10" spans="1:36" ht="12.75" customHeight="1" thickBot="1" x14ac:dyDescent="0.25">
      <c r="A10" s="307"/>
      <c r="B10" s="3" t="s">
        <v>7</v>
      </c>
      <c r="C10" s="249" t="s">
        <v>24</v>
      </c>
      <c r="D10" s="26">
        <f>'1 forduló'!D13</f>
        <v>0</v>
      </c>
      <c r="E10" s="27">
        <f>'2 forduló'!D13</f>
        <v>0</v>
      </c>
      <c r="F10" s="28">
        <f>'3 forduló'!D13</f>
        <v>0</v>
      </c>
      <c r="G10" s="28">
        <f>'4 forduló'!D13</f>
        <v>0</v>
      </c>
      <c r="H10" s="28">
        <f>'5 forduló'!D13</f>
        <v>0</v>
      </c>
      <c r="I10" s="28">
        <f>'6 forduló'!D13</f>
        <v>0</v>
      </c>
      <c r="J10" s="28">
        <f>'7 forduló'!D13</f>
        <v>0</v>
      </c>
      <c r="K10" s="28">
        <f>'8 forduló'!D13</f>
        <v>0</v>
      </c>
      <c r="L10" s="28">
        <f>'9 forduló'!D13</f>
        <v>0</v>
      </c>
      <c r="M10" s="22">
        <f t="shared" si="4"/>
        <v>0</v>
      </c>
      <c r="N10" s="318"/>
      <c r="P10" s="70" t="str">
        <f>C80</f>
        <v>8cs.SISE I.</v>
      </c>
      <c r="Q10" s="215">
        <f>N80+R10+S10</f>
        <v>30.000185999999999</v>
      </c>
      <c r="R10" s="203" t="s">
        <v>110</v>
      </c>
      <c r="S10" s="66">
        <f t="shared" si="1"/>
        <v>1.8600000000000005E-4</v>
      </c>
      <c r="T10" s="200">
        <f t="shared" si="5"/>
        <v>1</v>
      </c>
      <c r="U10" s="201" t="s">
        <v>36</v>
      </c>
      <c r="V10" s="201" t="str">
        <f t="shared" si="2"/>
        <v>5cs.Arany I.</v>
      </c>
      <c r="W10" s="254">
        <f t="shared" si="3"/>
        <v>18.500191999999998</v>
      </c>
      <c r="X10" s="198"/>
      <c r="Y10" s="205">
        <v>7</v>
      </c>
      <c r="Z10" s="205">
        <v>7</v>
      </c>
      <c r="AE10"/>
      <c r="AG10" s="76"/>
      <c r="AI10"/>
      <c r="AJ10" s="104"/>
    </row>
    <row r="11" spans="1:36" ht="14.25" customHeight="1" thickBot="1" x14ac:dyDescent="0.25">
      <c r="D11" s="23">
        <f>SUM(D5:D10)</f>
        <v>2</v>
      </c>
      <c r="E11" s="23">
        <f t="shared" ref="E11:L11" si="6">SUM(E5:E10)</f>
        <v>3</v>
      </c>
      <c r="F11" s="23">
        <f t="shared" si="6"/>
        <v>2</v>
      </c>
      <c r="G11" s="23">
        <f t="shared" si="6"/>
        <v>1</v>
      </c>
      <c r="H11" s="23">
        <f t="shared" si="6"/>
        <v>2</v>
      </c>
      <c r="I11" s="23">
        <f t="shared" si="6"/>
        <v>3</v>
      </c>
      <c r="J11" s="23">
        <f t="shared" si="6"/>
        <v>1.5</v>
      </c>
      <c r="K11" s="23">
        <f t="shared" si="6"/>
        <v>3.5</v>
      </c>
      <c r="L11" s="23">
        <f t="shared" si="6"/>
        <v>3</v>
      </c>
      <c r="P11" s="70" t="str">
        <f>C91</f>
        <v>9cs.Nyírbátor</v>
      </c>
      <c r="Q11" s="215">
        <f>N91+R11+S11</f>
        <v>26.000184000000001</v>
      </c>
      <c r="R11" s="203" t="s">
        <v>110</v>
      </c>
      <c r="S11" s="66">
        <f t="shared" si="1"/>
        <v>1.8400000000000005E-4</v>
      </c>
      <c r="T11" s="200">
        <f t="shared" si="5"/>
        <v>3</v>
      </c>
      <c r="U11" s="201" t="s">
        <v>37</v>
      </c>
      <c r="V11" s="201" t="str">
        <f t="shared" si="2"/>
        <v>4cs.Demecser</v>
      </c>
      <c r="W11" s="254">
        <f t="shared" si="3"/>
        <v>17.500194</v>
      </c>
      <c r="X11" s="198"/>
      <c r="Y11" s="205">
        <v>8</v>
      </c>
      <c r="Z11" s="205">
        <v>8</v>
      </c>
      <c r="AE11"/>
      <c r="AG11" s="76"/>
      <c r="AI11"/>
      <c r="AJ11" s="104"/>
    </row>
    <row r="12" spans="1:36" ht="14.25" customHeight="1" x14ac:dyDescent="0.2">
      <c r="D12" s="45"/>
      <c r="E12" s="45"/>
      <c r="F12" s="45"/>
      <c r="G12" s="45"/>
      <c r="H12" s="45"/>
      <c r="I12" s="45"/>
      <c r="J12" s="45"/>
      <c r="K12" s="45"/>
      <c r="L12" s="45"/>
      <c r="P12" s="70" t="str">
        <f>C102</f>
        <v>10cs.Széchenyi II</v>
      </c>
      <c r="Q12" s="215">
        <f>N102+R12+S12</f>
        <v>14.000182000000001</v>
      </c>
      <c r="R12" s="203" t="s">
        <v>110</v>
      </c>
      <c r="S12" s="66">
        <f t="shared" si="1"/>
        <v>1.8200000000000006E-4</v>
      </c>
      <c r="T12" s="200">
        <f t="shared" si="5"/>
        <v>13</v>
      </c>
      <c r="U12" s="201" t="s">
        <v>81</v>
      </c>
      <c r="V12" s="201" t="str">
        <f t="shared" si="2"/>
        <v>7cs.Arany II "Piremon nők"</v>
      </c>
      <c r="W12" s="254">
        <f t="shared" si="3"/>
        <v>17.500188000000001</v>
      </c>
      <c r="X12" s="198"/>
      <c r="Y12" s="205">
        <v>9</v>
      </c>
      <c r="Z12" s="205">
        <v>9</v>
      </c>
      <c r="AE12"/>
      <c r="AG12" s="76"/>
      <c r="AI12"/>
      <c r="AJ12" s="104"/>
    </row>
    <row r="13" spans="1:36" ht="12.75" customHeight="1" thickBot="1" x14ac:dyDescent="0.25">
      <c r="P13" s="70" t="str">
        <f>C113</f>
        <v>11cs.Vaja I.</v>
      </c>
      <c r="Q13" s="215">
        <f>N113+R13+S13</f>
        <v>19.50018</v>
      </c>
      <c r="R13" s="203" t="s">
        <v>110</v>
      </c>
      <c r="S13" s="66">
        <f t="shared" si="1"/>
        <v>1.8000000000000007E-4</v>
      </c>
      <c r="T13" s="200">
        <f t="shared" si="5"/>
        <v>6</v>
      </c>
      <c r="U13" s="201" t="s">
        <v>82</v>
      </c>
      <c r="V13" s="201" t="str">
        <f t="shared" si="2"/>
        <v>13cs.Dávid I.</v>
      </c>
      <c r="W13" s="254">
        <f t="shared" si="3"/>
        <v>16.500176</v>
      </c>
      <c r="X13" s="198"/>
      <c r="Y13" s="205">
        <v>10</v>
      </c>
      <c r="Z13" s="205">
        <v>10</v>
      </c>
      <c r="AE13"/>
      <c r="AG13" s="76"/>
      <c r="AI13"/>
      <c r="AJ13" s="104"/>
    </row>
    <row r="14" spans="1:36" ht="15.75" customHeight="1" thickBot="1" x14ac:dyDescent="0.3">
      <c r="A14" s="308" t="s">
        <v>0</v>
      </c>
      <c r="B14" s="309"/>
      <c r="C14" s="246" t="s">
        <v>123</v>
      </c>
      <c r="D14" s="313" t="s">
        <v>12</v>
      </c>
      <c r="E14" s="314"/>
      <c r="F14" s="315"/>
      <c r="G14" s="315"/>
      <c r="H14" s="315"/>
      <c r="I14" s="315"/>
      <c r="J14" s="315"/>
      <c r="K14" s="315"/>
      <c r="L14" s="315"/>
      <c r="M14" s="20" t="s">
        <v>16</v>
      </c>
      <c r="N14" s="316">
        <f>SUM(D22:L22)</f>
        <v>18.5</v>
      </c>
      <c r="P14" s="70" t="str">
        <f>C124</f>
        <v>12cs.SISE II.</v>
      </c>
      <c r="Q14" s="215">
        <f>N124+R14+S14</f>
        <v>21.000177999999998</v>
      </c>
      <c r="R14" s="203" t="s">
        <v>110</v>
      </c>
      <c r="S14" s="66">
        <f t="shared" si="1"/>
        <v>1.7800000000000007E-4</v>
      </c>
      <c r="T14" s="200">
        <f t="shared" si="5"/>
        <v>5</v>
      </c>
      <c r="U14" s="201" t="s">
        <v>83</v>
      </c>
      <c r="V14" s="201" t="str">
        <f t="shared" si="2"/>
        <v>15cs.Dávid III.</v>
      </c>
      <c r="W14" s="254">
        <f t="shared" si="3"/>
        <v>15.500171999999999</v>
      </c>
      <c r="X14" s="198"/>
      <c r="Y14" s="205">
        <v>11</v>
      </c>
      <c r="Z14" s="205">
        <v>11</v>
      </c>
      <c r="AE14"/>
      <c r="AG14" s="76"/>
      <c r="AI14"/>
      <c r="AJ14" s="104"/>
    </row>
    <row r="15" spans="1:36" ht="12.75" customHeight="1" thickBot="1" x14ac:dyDescent="0.25">
      <c r="A15" s="305">
        <v>2</v>
      </c>
      <c r="B15" s="1"/>
      <c r="C15" s="250" t="s">
        <v>1</v>
      </c>
      <c r="D15" s="29" t="s">
        <v>13</v>
      </c>
      <c r="E15" s="30" t="s">
        <v>14</v>
      </c>
      <c r="F15" s="30" t="s">
        <v>15</v>
      </c>
      <c r="G15" s="30" t="s">
        <v>17</v>
      </c>
      <c r="H15" s="30" t="s">
        <v>18</v>
      </c>
      <c r="I15" s="30" t="s">
        <v>21</v>
      </c>
      <c r="J15" s="30" t="s">
        <v>22</v>
      </c>
      <c r="K15" s="30" t="s">
        <v>36</v>
      </c>
      <c r="L15" s="30" t="s">
        <v>37</v>
      </c>
      <c r="M15" s="39"/>
      <c r="N15" s="317"/>
      <c r="P15" s="70" t="str">
        <f>C135</f>
        <v>13cs.Dávid I.</v>
      </c>
      <c r="Q15" s="215">
        <f>N135+R15+S15</f>
        <v>16.500176</v>
      </c>
      <c r="R15" s="203" t="s">
        <v>110</v>
      </c>
      <c r="S15" s="66">
        <f t="shared" si="1"/>
        <v>1.7600000000000008E-4</v>
      </c>
      <c r="T15" s="200">
        <f t="shared" si="5"/>
        <v>11</v>
      </c>
      <c r="U15" s="201" t="s">
        <v>84</v>
      </c>
      <c r="V15" s="201" t="str">
        <f t="shared" si="2"/>
        <v>10cs.Széchenyi II</v>
      </c>
      <c r="W15" s="254">
        <f t="shared" si="3"/>
        <v>14.000182000000001</v>
      </c>
      <c r="X15" s="197"/>
      <c r="Y15" s="205">
        <v>12</v>
      </c>
      <c r="Z15" s="205">
        <v>12</v>
      </c>
      <c r="AE15"/>
      <c r="AG15" s="76"/>
      <c r="AI15"/>
      <c r="AJ15" s="104"/>
    </row>
    <row r="16" spans="1:36" ht="12" customHeight="1" x14ac:dyDescent="0.2">
      <c r="A16" s="306"/>
      <c r="B16" s="2" t="s">
        <v>2</v>
      </c>
      <c r="C16" s="251" t="s">
        <v>193</v>
      </c>
      <c r="D16" s="26">
        <f>'1 forduló'!D19</f>
        <v>0</v>
      </c>
      <c r="E16" s="27">
        <f>'2 forduló'!D19</f>
        <v>1</v>
      </c>
      <c r="F16" s="28">
        <f>'3 forduló'!D19</f>
        <v>1</v>
      </c>
      <c r="G16" s="28">
        <f>'4 forduló'!D19</f>
        <v>0</v>
      </c>
      <c r="H16" s="28">
        <f>'5 forduló'!D19</f>
        <v>1</v>
      </c>
      <c r="I16" s="28">
        <f>'6 forduló'!D19</f>
        <v>1</v>
      </c>
      <c r="J16" s="28">
        <f>'7 forduló'!D19</f>
        <v>1</v>
      </c>
      <c r="K16" s="28">
        <f>'8 forduló'!D19</f>
        <v>0</v>
      </c>
      <c r="L16" s="28">
        <f>'9 forduló'!D19</f>
        <v>1</v>
      </c>
      <c r="M16" s="40">
        <f>SUM(D16:L16)</f>
        <v>6</v>
      </c>
      <c r="N16" s="317"/>
      <c r="P16" s="70" t="str">
        <f>C146</f>
        <v>14cs.Dávid IV.</v>
      </c>
      <c r="Q16" s="215">
        <f>N146+R16+S16</f>
        <v>10.000173999999999</v>
      </c>
      <c r="R16" s="203" t="s">
        <v>110</v>
      </c>
      <c r="S16" s="66">
        <f t="shared" si="1"/>
        <v>1.7400000000000008E-4</v>
      </c>
      <c r="T16" s="200">
        <f t="shared" si="5"/>
        <v>14</v>
      </c>
      <c r="U16" s="201" t="s">
        <v>85</v>
      </c>
      <c r="V16" s="201" t="str">
        <f t="shared" si="2"/>
        <v>14cs.Dávid IV.</v>
      </c>
      <c r="W16" s="254">
        <f t="shared" si="3"/>
        <v>10.000173999999999</v>
      </c>
      <c r="X16" s="197"/>
      <c r="Y16" s="205">
        <v>13</v>
      </c>
      <c r="Z16" s="205">
        <v>13</v>
      </c>
      <c r="AE16"/>
      <c r="AG16" s="76"/>
      <c r="AI16"/>
      <c r="AJ16" s="104"/>
    </row>
    <row r="17" spans="1:38" ht="12" customHeight="1" x14ac:dyDescent="0.2">
      <c r="A17" s="306"/>
      <c r="B17" s="2" t="s">
        <v>3</v>
      </c>
      <c r="C17" s="251" t="s">
        <v>194</v>
      </c>
      <c r="D17" s="26">
        <f>'1 forduló'!D20</f>
        <v>0</v>
      </c>
      <c r="E17" s="27">
        <f>'2 forduló'!D20</f>
        <v>0</v>
      </c>
      <c r="F17" s="28">
        <f>'3 forduló'!D20</f>
        <v>0</v>
      </c>
      <c r="G17" s="28">
        <f>'4 forduló'!D20</f>
        <v>0</v>
      </c>
      <c r="H17" s="28">
        <f>'5 forduló'!D20</f>
        <v>0</v>
      </c>
      <c r="I17" s="28">
        <f>'6 forduló'!D20</f>
        <v>0</v>
      </c>
      <c r="J17" s="28">
        <f>'7 forduló'!D20</f>
        <v>0</v>
      </c>
      <c r="K17" s="28">
        <f>'8 forduló'!D20</f>
        <v>0</v>
      </c>
      <c r="L17" s="28">
        <f>'9 forduló'!D20</f>
        <v>0</v>
      </c>
      <c r="M17" s="21">
        <f t="shared" ref="M17:M21" si="7">SUM(D17:L17)</f>
        <v>0</v>
      </c>
      <c r="N17" s="317"/>
      <c r="P17" s="70" t="str">
        <f>C157</f>
        <v>15cs.Dávid III.</v>
      </c>
      <c r="Q17" s="215">
        <f>N157+R17+S17</f>
        <v>15.500171999999999</v>
      </c>
      <c r="R17" s="203" t="s">
        <v>110</v>
      </c>
      <c r="S17" s="66">
        <f t="shared" si="1"/>
        <v>1.7200000000000009E-4</v>
      </c>
      <c r="T17" s="200">
        <f t="shared" si="5"/>
        <v>12</v>
      </c>
      <c r="U17" s="201" t="s">
        <v>86</v>
      </c>
      <c r="V17" s="201" t="str">
        <f t="shared" si="2"/>
        <v>16cs.Dávid II.</v>
      </c>
      <c r="W17" s="254">
        <f t="shared" si="3"/>
        <v>9.0001700000000007</v>
      </c>
      <c r="X17" s="197"/>
      <c r="Y17" s="205">
        <v>14</v>
      </c>
      <c r="Z17" s="205">
        <v>14</v>
      </c>
      <c r="AE17"/>
      <c r="AG17" s="76"/>
      <c r="AI17"/>
      <c r="AJ17" s="104"/>
    </row>
    <row r="18" spans="1:38" ht="12" customHeight="1" x14ac:dyDescent="0.2">
      <c r="A18" s="306"/>
      <c r="B18" s="2" t="s">
        <v>4</v>
      </c>
      <c r="C18" s="251" t="s">
        <v>215</v>
      </c>
      <c r="D18" s="26">
        <f>'1 forduló'!D21</f>
        <v>0</v>
      </c>
      <c r="E18" s="27">
        <f>'2 forduló'!D21</f>
        <v>0</v>
      </c>
      <c r="F18" s="28">
        <f>'3 forduló'!D21</f>
        <v>0</v>
      </c>
      <c r="G18" s="28">
        <f>'4 forduló'!D21</f>
        <v>0</v>
      </c>
      <c r="H18" s="28">
        <f>'5 forduló'!D21</f>
        <v>0</v>
      </c>
      <c r="I18" s="28">
        <f>'6 forduló'!D21</f>
        <v>0</v>
      </c>
      <c r="J18" s="28">
        <f>'7 forduló'!D21</f>
        <v>1</v>
      </c>
      <c r="K18" s="28">
        <f>'8 forduló'!D21</f>
        <v>0</v>
      </c>
      <c r="L18" s="28">
        <f>'9 forduló'!D21</f>
        <v>0</v>
      </c>
      <c r="M18" s="21">
        <f t="shared" si="7"/>
        <v>1</v>
      </c>
      <c r="N18" s="317"/>
      <c r="P18" s="70" t="str">
        <f>C168</f>
        <v>16cs.Dávid II.</v>
      </c>
      <c r="Q18" s="215">
        <f>N168+R18+S18</f>
        <v>9.0001700000000007</v>
      </c>
      <c r="R18" s="203" t="s">
        <v>110</v>
      </c>
      <c r="S18" s="66">
        <f t="shared" si="1"/>
        <v>1.7000000000000009E-4</v>
      </c>
      <c r="T18" s="200">
        <f t="shared" si="5"/>
        <v>15</v>
      </c>
      <c r="U18" s="201" t="s">
        <v>87</v>
      </c>
      <c r="V18" s="201" t="str">
        <f t="shared" si="2"/>
        <v>3cs.Arany III.</v>
      </c>
      <c r="W18" s="254">
        <f t="shared" si="3"/>
        <v>2.0001959999999999</v>
      </c>
      <c r="X18" s="197"/>
      <c r="Y18" s="205">
        <v>15</v>
      </c>
      <c r="Z18" s="205">
        <v>15</v>
      </c>
      <c r="AE18"/>
      <c r="AG18" s="76"/>
      <c r="AI18"/>
      <c r="AJ18" s="104"/>
    </row>
    <row r="19" spans="1:38" ht="11.25" customHeight="1" x14ac:dyDescent="0.2">
      <c r="A19" s="306"/>
      <c r="B19" s="2" t="s">
        <v>5</v>
      </c>
      <c r="C19" s="251" t="s">
        <v>195</v>
      </c>
      <c r="D19" s="26">
        <f>'1 forduló'!D22</f>
        <v>0</v>
      </c>
      <c r="E19" s="27">
        <f>'2 forduló'!D22</f>
        <v>0</v>
      </c>
      <c r="F19" s="28">
        <f>'3 forduló'!D22</f>
        <v>0</v>
      </c>
      <c r="G19" s="28">
        <f>'4 forduló'!D22</f>
        <v>0</v>
      </c>
      <c r="H19" s="28">
        <f>'5 forduló'!D22</f>
        <v>0</v>
      </c>
      <c r="I19" s="28">
        <f>'6 forduló'!D22</f>
        <v>0</v>
      </c>
      <c r="J19" s="28">
        <f>'7 forduló'!D22</f>
        <v>0</v>
      </c>
      <c r="K19" s="28">
        <f>'8 forduló'!D22</f>
        <v>0</v>
      </c>
      <c r="L19" s="28">
        <f>'9 forduló'!D22</f>
        <v>0</v>
      </c>
      <c r="M19" s="21">
        <f t="shared" si="7"/>
        <v>0</v>
      </c>
      <c r="N19" s="317"/>
      <c r="P19" s="70" t="str">
        <f>C179</f>
        <v>17cs</v>
      </c>
      <c r="Q19" s="215">
        <f>N179+R19+S19</f>
        <v>1.680000000000001E-4</v>
      </c>
      <c r="R19" s="203" t="s">
        <v>110</v>
      </c>
      <c r="S19" s="66">
        <f t="shared" si="1"/>
        <v>1.680000000000001E-4</v>
      </c>
      <c r="T19" s="200">
        <f t="shared" si="5"/>
        <v>17</v>
      </c>
      <c r="U19" s="201" t="s">
        <v>88</v>
      </c>
      <c r="V19" s="201" t="str">
        <f t="shared" si="2"/>
        <v>17cs</v>
      </c>
      <c r="W19" s="254">
        <f t="shared" si="3"/>
        <v>1.680000000000001E-4</v>
      </c>
      <c r="X19" s="197"/>
      <c r="Y19" s="205">
        <v>16</v>
      </c>
      <c r="Z19" s="205">
        <v>16</v>
      </c>
      <c r="AE19"/>
      <c r="AG19" s="76"/>
      <c r="AI19"/>
      <c r="AJ19" s="104"/>
    </row>
    <row r="20" spans="1:38" ht="12.75" customHeight="1" x14ac:dyDescent="0.2">
      <c r="A20" s="306"/>
      <c r="B20" s="2" t="s">
        <v>6</v>
      </c>
      <c r="C20" s="251" t="s">
        <v>196</v>
      </c>
      <c r="D20" s="26">
        <f>'1 forduló'!D23</f>
        <v>0.5</v>
      </c>
      <c r="E20" s="27">
        <f>'2 forduló'!D23</f>
        <v>1</v>
      </c>
      <c r="F20" s="28">
        <f>'3 forduló'!D23</f>
        <v>0</v>
      </c>
      <c r="G20" s="28">
        <f>'4 forduló'!D23</f>
        <v>0</v>
      </c>
      <c r="H20" s="28">
        <f>'5 forduló'!D23</f>
        <v>0.5</v>
      </c>
      <c r="I20" s="28">
        <f>'6 forduló'!D23</f>
        <v>0</v>
      </c>
      <c r="J20" s="28">
        <f>'7 forduló'!D23</f>
        <v>1</v>
      </c>
      <c r="K20" s="28">
        <f>'8 forduló'!D23</f>
        <v>0</v>
      </c>
      <c r="L20" s="28">
        <f>'9 forduló'!D23</f>
        <v>1</v>
      </c>
      <c r="M20" s="21">
        <f t="shared" si="7"/>
        <v>4</v>
      </c>
      <c r="N20" s="317"/>
      <c r="P20" s="70" t="str">
        <f>C190</f>
        <v>18cs</v>
      </c>
      <c r="Q20" s="215">
        <f>N190+R20+S20</f>
        <v>1.660000000000001E-4</v>
      </c>
      <c r="R20" s="203" t="s">
        <v>110</v>
      </c>
      <c r="S20" s="66">
        <f t="shared" si="1"/>
        <v>1.660000000000001E-4</v>
      </c>
      <c r="T20" s="200">
        <f t="shared" si="5"/>
        <v>18</v>
      </c>
      <c r="U20" s="201" t="s">
        <v>89</v>
      </c>
      <c r="V20" s="201" t="str">
        <f t="shared" si="2"/>
        <v>18cs</v>
      </c>
      <c r="W20" s="254">
        <f t="shared" si="3"/>
        <v>1.660000000000001E-4</v>
      </c>
      <c r="X20" s="197"/>
      <c r="Y20" s="205">
        <v>17</v>
      </c>
      <c r="Z20" s="205">
        <v>17</v>
      </c>
      <c r="AE20"/>
      <c r="AG20" s="76"/>
      <c r="AI20"/>
      <c r="AJ20" s="104"/>
    </row>
    <row r="21" spans="1:38" ht="12.75" customHeight="1" thickBot="1" x14ac:dyDescent="0.25">
      <c r="A21" s="307"/>
      <c r="B21" s="3" t="s">
        <v>7</v>
      </c>
      <c r="C21" s="252" t="s">
        <v>197</v>
      </c>
      <c r="D21" s="26">
        <f>'1 forduló'!D24</f>
        <v>1</v>
      </c>
      <c r="E21" s="27">
        <f>'2 forduló'!D24</f>
        <v>1</v>
      </c>
      <c r="F21" s="28">
        <f>'3 forduló'!D24</f>
        <v>1</v>
      </c>
      <c r="G21" s="28">
        <f>'4 forduló'!D24</f>
        <v>1</v>
      </c>
      <c r="H21" s="28">
        <f>'5 forduló'!D24</f>
        <v>1</v>
      </c>
      <c r="I21" s="28">
        <f>'6 forduló'!D24</f>
        <v>0</v>
      </c>
      <c r="J21" s="28">
        <f>'7 forduló'!D24</f>
        <v>1</v>
      </c>
      <c r="K21" s="28">
        <f>'8 forduló'!D24</f>
        <v>0.5</v>
      </c>
      <c r="L21" s="28">
        <f>'9 forduló'!D24</f>
        <v>1</v>
      </c>
      <c r="M21" s="22">
        <f t="shared" si="7"/>
        <v>7.5</v>
      </c>
      <c r="N21" s="318"/>
      <c r="P21" s="70" t="str">
        <f>C201</f>
        <v>19cs</v>
      </c>
      <c r="Q21" s="215">
        <f>N201+R21+S21</f>
        <v>1.6400000000000011E-4</v>
      </c>
      <c r="R21" s="203" t="s">
        <v>110</v>
      </c>
      <c r="S21" s="66">
        <f t="shared" si="1"/>
        <v>1.6400000000000011E-4</v>
      </c>
      <c r="T21" s="200">
        <f t="shared" si="5"/>
        <v>19</v>
      </c>
      <c r="U21" s="201" t="s">
        <v>90</v>
      </c>
      <c r="V21" s="201" t="str">
        <f t="shared" si="2"/>
        <v>19cs</v>
      </c>
      <c r="W21" s="254">
        <f t="shared" si="3"/>
        <v>1.6400000000000011E-4</v>
      </c>
      <c r="X21" s="197"/>
      <c r="Y21" s="205">
        <v>18</v>
      </c>
      <c r="Z21" s="205">
        <v>18</v>
      </c>
      <c r="AE21"/>
      <c r="AG21" s="76"/>
      <c r="AI21"/>
      <c r="AJ21" s="104"/>
    </row>
    <row r="22" spans="1:38" ht="13.5" thickBot="1" x14ac:dyDescent="0.25">
      <c r="D22" s="24">
        <f>SUM(D16:D21)</f>
        <v>1.5</v>
      </c>
      <c r="E22" s="24">
        <f>SUM(E16:E21)</f>
        <v>3</v>
      </c>
      <c r="F22" s="24">
        <f t="shared" ref="F22:G22" si="8">SUM(F16:F21)</f>
        <v>2</v>
      </c>
      <c r="G22" s="24">
        <f t="shared" si="8"/>
        <v>1</v>
      </c>
      <c r="H22" s="24">
        <f t="shared" ref="H22" si="9">SUM(H16:H21)</f>
        <v>2.5</v>
      </c>
      <c r="I22" s="24">
        <f t="shared" ref="I22:L22" si="10">SUM(I16:I21)</f>
        <v>1</v>
      </c>
      <c r="J22" s="24">
        <f t="shared" si="10"/>
        <v>4</v>
      </c>
      <c r="K22" s="24">
        <f t="shared" si="10"/>
        <v>0.5</v>
      </c>
      <c r="L22" s="24">
        <f t="shared" si="10"/>
        <v>3</v>
      </c>
      <c r="P22" s="71" t="str">
        <f>C212</f>
        <v>20cs</v>
      </c>
      <c r="Q22" s="215">
        <f>N212+R22+S22</f>
        <v>1.6200000000000012E-4</v>
      </c>
      <c r="R22" s="203" t="s">
        <v>110</v>
      </c>
      <c r="S22" s="66">
        <f t="shared" si="1"/>
        <v>1.6200000000000012E-4</v>
      </c>
      <c r="T22" s="200">
        <f t="shared" si="5"/>
        <v>20</v>
      </c>
      <c r="U22" s="201" t="s">
        <v>91</v>
      </c>
      <c r="V22" s="201" t="str">
        <f t="shared" si="2"/>
        <v>20cs</v>
      </c>
      <c r="W22" s="254">
        <f t="shared" si="3"/>
        <v>1.6200000000000012E-4</v>
      </c>
      <c r="X22" s="197"/>
      <c r="Y22" s="205">
        <v>19</v>
      </c>
      <c r="Z22" s="205">
        <v>19</v>
      </c>
      <c r="AE22"/>
      <c r="AG22" s="76"/>
      <c r="AI22"/>
      <c r="AJ22" s="104"/>
    </row>
    <row r="23" spans="1:38" ht="13.5" thickBot="1" x14ac:dyDescent="0.25">
      <c r="D23" s="46"/>
      <c r="E23" s="46"/>
      <c r="F23" s="46"/>
      <c r="G23" s="46"/>
      <c r="H23" s="46"/>
      <c r="I23" s="46"/>
      <c r="J23" s="46"/>
      <c r="K23" s="46"/>
      <c r="L23" s="46"/>
      <c r="AC23" s="195" t="s">
        <v>109</v>
      </c>
      <c r="AF23"/>
      <c r="AG23" s="76"/>
      <c r="AH23" s="76"/>
      <c r="AI23" s="108" t="s">
        <v>117</v>
      </c>
      <c r="AK23" s="104"/>
    </row>
    <row r="24" spans="1:38" ht="13.5" thickBot="1" x14ac:dyDescent="0.25">
      <c r="R24" s="74" t="s">
        <v>13</v>
      </c>
      <c r="S24" s="74" t="s">
        <v>14</v>
      </c>
      <c r="T24" s="74" t="s">
        <v>15</v>
      </c>
      <c r="U24" s="74" t="s">
        <v>17</v>
      </c>
      <c r="V24" s="74" t="s">
        <v>18</v>
      </c>
      <c r="W24" s="74" t="s">
        <v>21</v>
      </c>
      <c r="X24" s="74" t="s">
        <v>22</v>
      </c>
      <c r="Y24" s="74" t="s">
        <v>36</v>
      </c>
      <c r="Z24" s="74" t="s">
        <v>37</v>
      </c>
      <c r="AA24" s="74"/>
      <c r="AC24" s="87" t="s">
        <v>103</v>
      </c>
      <c r="AD24" s="88" t="s">
        <v>104</v>
      </c>
      <c r="AE24" s="101" t="s">
        <v>119</v>
      </c>
      <c r="AF24"/>
      <c r="AG24" s="216" t="s">
        <v>118</v>
      </c>
      <c r="AH24" s="100" t="s">
        <v>105</v>
      </c>
      <c r="AI24" s="217" t="s">
        <v>104</v>
      </c>
      <c r="AJ24" s="218" t="s">
        <v>92</v>
      </c>
      <c r="AK24" s="103" t="s">
        <v>77</v>
      </c>
    </row>
    <row r="25" spans="1:38" ht="17.25" thickTop="1" thickBot="1" x14ac:dyDescent="0.3">
      <c r="A25" s="308" t="s">
        <v>0</v>
      </c>
      <c r="B25" s="309"/>
      <c r="C25" s="246" t="s">
        <v>124</v>
      </c>
      <c r="D25" s="313" t="s">
        <v>12</v>
      </c>
      <c r="E25" s="314"/>
      <c r="F25" s="315"/>
      <c r="G25" s="315"/>
      <c r="H25" s="315"/>
      <c r="I25" s="315"/>
      <c r="J25" s="315"/>
      <c r="K25" s="315"/>
      <c r="L25" s="315"/>
      <c r="M25" s="20" t="s">
        <v>16</v>
      </c>
      <c r="N25" s="316">
        <f>SUM(D33:L33)</f>
        <v>2</v>
      </c>
      <c r="P25" s="310" t="str">
        <f>B5</f>
        <v>1. tábla</v>
      </c>
      <c r="Q25" s="72" t="str">
        <f>C5</f>
        <v>Fésüs Gábor</v>
      </c>
      <c r="R25" s="74">
        <f t="shared" ref="R25:AA25" si="11">D5</f>
        <v>0.5</v>
      </c>
      <c r="S25" s="74">
        <f t="shared" si="11"/>
        <v>0</v>
      </c>
      <c r="T25" s="74">
        <f t="shared" si="11"/>
        <v>1</v>
      </c>
      <c r="U25" s="74">
        <f t="shared" si="11"/>
        <v>0</v>
      </c>
      <c r="V25" s="74">
        <f t="shared" si="11"/>
        <v>0.5</v>
      </c>
      <c r="W25" s="74">
        <f t="shared" si="11"/>
        <v>0</v>
      </c>
      <c r="X25" s="74">
        <f t="shared" si="11"/>
        <v>0.5</v>
      </c>
      <c r="Y25" s="74">
        <f t="shared" si="11"/>
        <v>0.5</v>
      </c>
      <c r="Z25" s="74">
        <f t="shared" si="11"/>
        <v>1</v>
      </c>
      <c r="AA25" s="85">
        <f t="shared" si="11"/>
        <v>4</v>
      </c>
      <c r="AB25" s="300" t="s">
        <v>106</v>
      </c>
      <c r="AC25" s="110">
        <f>AA25+(Q3/10000)</f>
        <v>4.0021000200000003</v>
      </c>
      <c r="AD25" s="77" t="str">
        <f>Q25</f>
        <v>Fésüs Gábor</v>
      </c>
      <c r="AE25" s="219" t="str">
        <f>C3</f>
        <v>1cs.Széchenyi I.</v>
      </c>
      <c r="AF25"/>
      <c r="AG25" s="99">
        <f>_xlfn.RANK.EQ(AC25,$AC$25:$AC$44,0)</f>
        <v>10</v>
      </c>
      <c r="AH25" s="99" t="s">
        <v>13</v>
      </c>
      <c r="AI25" s="220" t="str">
        <f>IF($AG$25=(Y3+1),$AD$25,IF($AG$26=(Y3+1),$AD$26,IF($AG$27=(Y3+1),$AD$27,IF($AG$28=(Y3+1),$AD$28,IF($AG$29=(Y3+1),$AD$29,IF($AG$30=(Y3+1),$AD$30,IF($AG$31=(Y3+1),$AD$31,IF($AG$32=(Y3+1),$AD$32,IF($AG$33=(Y3+1),$AD$33,IF($AG$34=(Y3+1),$AD$34,IF($AG$35=(Y3+1),$AD$35,IF($AG$36=(Y3+1),$AD$36,IF($AG$37=(Y3+1),$AD$37,IF($AG$38=(Y3+1),$AD$38,IF($AG$39=(Y3+1),$AD$39,IF($AG$40=(Y3+1),$AD$40,IF($AG$41=(Y3+1),$AD$41,IF($AG$42=(Y3+1),$AD$42,IF($AG$43=(Y3+1),$AD$43,IF($AG$44=(Y3+1),$AD$44))))))))))))))))))))</f>
        <v>Barnóth Róbert</v>
      </c>
      <c r="AJ25" s="220">
        <f>IF($AG$25=(Z3+1),$AC$25,IF($AG$26=(Z3+1),$AC$26,IF($AG$27=(Z3+1),$AC$27,IF($AG$28=(Z3+1),$AC$28,IF($AG$29=(Z3+1),$AC$29,IF($AG$30=(Z3+1),$AC$30,IF($AG$31=(Z3+1),$AC$31,IF($AG$32=(Z3+1),$AC$32,IF($AG$33=(Z3+1),$AC$33,IF($AG$34=(Z3+1),$AC$34,IF($AG$35=(Y3+1),$AC$35,IF($AG$36=(Y3+1),$AC$36,IF($AG$37=(Y3+1),$AC$37,IF($AG$38=(Y3+1),$AC$38,IF($AG$39=(Y3+1),$AC$39,IF($AG$40=(Y3+1),$AC$40,IF($AG$41=(Y3+1),$AC$41,IF($AG$42=(Y3+1),$AC$42,IF($AG$43=(Y3+1),$AC$43,IF($AG$44=(Y3+1),$AC$44))))))))))))))))))))</f>
        <v>7.0028500190000003</v>
      </c>
      <c r="AK25" s="220" t="str">
        <f>IF($AG$25=(Z3+1),$AE$25,IF($AG$26=(Z3+1),$AE$26,IF($AG$27=(Z3+1),$AE$27,IF($AG$28=(Z3+1),$AE$28,IF($AG$29=(Z3+1),$AE$29,IF($AG$30=(Z3+1),$AE$30,IF($AG$31=(Z3+1),$AE$31,IF($AG$32=(Z3+1),$AE$32,IF($AG$33=(Z3+1),$AE$33,IF($AG$34=(Z3+1),$AE$34,IF($AG$35=(Z3+1),$AE$35,IF($AG$36=(Z3+1),$AE$36,IF($AG$37=(Z3+1),$AE$37,IF($AG$38=(Z3+1),$AE$38,IF($AG$39=(Z3+1),$AE$39,IF($AG$40=(Z3+1),$AE$40,IF($AG$41=(Z3+1),$AE$41,IF($AG$42=(Z3+1),$AE$42,IF($AG$43=(Z3+1),$AE$43,IF($AG$44=(Z3+1),$AE$44))))))))))))))))))))</f>
        <v>6cs.Piremon</v>
      </c>
      <c r="AL25" t="str">
        <f t="shared" ref="AL25:AL88" si="12">IF(AI25&lt;&gt;AI26,"0","Ellenőrizd le a sorrendet!!! De a gép hozzáadja a csapat eredményt")</f>
        <v>0</v>
      </c>
    </row>
    <row r="26" spans="1:38" ht="12.75" customHeight="1" thickTop="1" thickBot="1" x14ac:dyDescent="0.25">
      <c r="A26" s="305">
        <v>3</v>
      </c>
      <c r="B26" s="1"/>
      <c r="C26" s="250" t="s">
        <v>1</v>
      </c>
      <c r="D26" s="29" t="s">
        <v>13</v>
      </c>
      <c r="E26" s="30" t="s">
        <v>14</v>
      </c>
      <c r="F26" s="30" t="s">
        <v>15</v>
      </c>
      <c r="G26" s="30" t="s">
        <v>17</v>
      </c>
      <c r="H26" s="30" t="s">
        <v>18</v>
      </c>
      <c r="I26" s="30" t="s">
        <v>21</v>
      </c>
      <c r="J26" s="30" t="s">
        <v>22</v>
      </c>
      <c r="K26" s="30" t="s">
        <v>36</v>
      </c>
      <c r="L26" s="30" t="s">
        <v>37</v>
      </c>
      <c r="M26" s="39"/>
      <c r="N26" s="317"/>
      <c r="P26" s="311"/>
      <c r="Q26" s="73" t="str">
        <f>C16</f>
        <v>Makkai Balázs</v>
      </c>
      <c r="R26" s="75">
        <f t="shared" ref="R26:AA26" si="13">D16</f>
        <v>0</v>
      </c>
      <c r="S26" s="75">
        <f t="shared" si="13"/>
        <v>1</v>
      </c>
      <c r="T26" s="75">
        <f t="shared" si="13"/>
        <v>1</v>
      </c>
      <c r="U26" s="75">
        <f t="shared" si="13"/>
        <v>0</v>
      </c>
      <c r="V26" s="75">
        <f t="shared" si="13"/>
        <v>1</v>
      </c>
      <c r="W26" s="75">
        <f t="shared" si="13"/>
        <v>1</v>
      </c>
      <c r="X26" s="75">
        <f t="shared" si="13"/>
        <v>1</v>
      </c>
      <c r="Y26" s="75">
        <f t="shared" si="13"/>
        <v>0</v>
      </c>
      <c r="Z26" s="75">
        <f t="shared" si="13"/>
        <v>1</v>
      </c>
      <c r="AA26" s="109">
        <f t="shared" si="13"/>
        <v>6</v>
      </c>
      <c r="AB26" s="301"/>
      <c r="AC26" s="110">
        <f t="shared" ref="AC26:AC44" si="14">AA26+(Q4/10000)</f>
        <v>6.0018500198</v>
      </c>
      <c r="AD26" s="78" t="str">
        <f t="shared" ref="AD26:AD89" si="15">Q26</f>
        <v>Makkai Balázs</v>
      </c>
      <c r="AE26" s="221" t="str">
        <f>C14</f>
        <v>2cs.Vaja</v>
      </c>
      <c r="AF26"/>
      <c r="AG26" s="99">
        <f t="shared" ref="AG26:AG44" si="16">_xlfn.RANK.EQ(AC26,$AC$25:$AC$44,0)</f>
        <v>3</v>
      </c>
      <c r="AH26" s="99" t="s">
        <v>14</v>
      </c>
      <c r="AI26" s="220" t="str">
        <f t="shared" ref="AI26:AI34" si="17">IF($AG$25=(Y4+1),$AD$25,IF($AG$26=(Y4+1),$AD$26,IF($AG$27=(Y4+1),$AD$27,IF($AG$28=(Y4+1),$AD$28,IF($AG$29=(Y4+1),$AD$29,IF($AG$30=(Y4+1),$AD$30,IF($AG$31=(Y4+1),$AD$31,IF($AG$32=(Y4+1),$AD$32,IF($AG$33=(Y4+1),$AD$33,IF($AG$34=(Y4+1),$AD$34,IF($AG$35=(Y4+1),$AD$35,IF($AG$36=(Y4+1),$AD$36,IF($AG$37=(Y4+1),$AD$37,IF($AG$38=(Y4+1),$AD$38,IF($AG$39=(Y4+1),$AD$39,IF($AG$40=(Y4+1),$AD$40,IF($AG$41=(Y4+1),$AD$41,IF($AG$42=(Y4+1),$AD$42,IF($AG$43=(Y4+1),$AD$43,IF($AG$44=(Y4+1),$AD$44))))))))))))))))))))</f>
        <v>Haraszti Sándor</v>
      </c>
      <c r="AJ26" s="220">
        <f t="shared" ref="AJ26:AJ44" si="18">IF($AG$25=(Z4+1),$AC$25,IF($AG$26=(Z4+1),$AC$26,IF($AG$27=(Z4+1),$AC$27,IF($AG$28=(Z4+1),$AC$28,IF($AG$29=(Z4+1),$AC$29,IF($AG$30=(Z4+1),$AC$30,IF($AG$31=(Z4+1),$AC$31,IF($AG$32=(Z4+1),$AC$32,IF($AG$33=(Z4+1),$AC$33,IF($AG$34=(Z4+1),$AC$34,IF($AG$35=(Y4+1),$AC$35,IF($AG$36=(Y4+1),$AC$36,IF($AG$37=(Y4+1),$AC$37,IF($AG$38=(Y4+1),$AC$38,IF($AG$39=(Y4+1),$AC$39,IF($AG$40=(Y4+1),$AC$40,IF($AG$41=(Y4+1),$AC$41,IF($AG$42=(Y4+1),$AC$42,IF($AG$43=(Y4+1),$AC$43,IF($AG$44=(Y4+1),$AC$44))))))))))))))))))))</f>
        <v>7.0017500194000002</v>
      </c>
      <c r="AK26" s="220" t="str">
        <f t="shared" ref="AK26:AK44" si="19">IF($AG$25=(Z4+1),$AE$25,IF($AG$26=(Z4+1),$AE$26,IF($AG$27=(Z4+1),$AE$27,IF($AG$28=(Z4+1),$AE$28,IF($AG$29=(Z4+1),$AE$29,IF($AG$30=(Z4+1),$AE$30,IF($AG$31=(Z4+1),$AE$31,IF($AG$32=(Z4+1),$AE$32,IF($AG$33=(Z4+1),$AE$33,IF($AG$34=(Z4+1),$AE$34,IF($AG$35=(Z4+1),$AE$35,IF($AG$36=(Z4+1),$AE$36,IF($AG$37=(Z4+1),$AE$37,IF($AG$38=(Z4+1),$AE$38,IF($AG$39=(Z4+1),$AE$39,IF($AG$40=(Z4+1),$AE$40,IF($AG$41=(Z4+1),$AE$41,IF($AG$42=(Z4+1),$AE$42,IF($AG$43=(Z4+1),$AE$43,IF($AG$44=(Z4+1),$AE$44))))))))))))))))))))</f>
        <v>4cs.Demecser</v>
      </c>
      <c r="AL26" t="str">
        <f t="shared" si="12"/>
        <v>0</v>
      </c>
    </row>
    <row r="27" spans="1:38" ht="12.75" customHeight="1" thickTop="1" thickBot="1" x14ac:dyDescent="0.25">
      <c r="A27" s="306"/>
      <c r="B27" s="2" t="s">
        <v>2</v>
      </c>
      <c r="C27" s="251" t="s">
        <v>140</v>
      </c>
      <c r="D27" s="26">
        <f>'1 forduló'!D30</f>
        <v>0</v>
      </c>
      <c r="E27" s="27">
        <f>'2 forduló'!D30</f>
        <v>0</v>
      </c>
      <c r="F27" s="28">
        <f>'3 forduló'!D30</f>
        <v>0</v>
      </c>
      <c r="G27" s="28">
        <f>'4 forduló'!D30</f>
        <v>0</v>
      </c>
      <c r="H27" s="28">
        <f>'5 forduló'!D30</f>
        <v>0</v>
      </c>
      <c r="I27" s="28">
        <f>'6 forduló'!D30</f>
        <v>0</v>
      </c>
      <c r="J27" s="28">
        <f>'7 forduló'!D30</f>
        <v>0</v>
      </c>
      <c r="K27" s="28">
        <f>'8 forduló'!D30</f>
        <v>0</v>
      </c>
      <c r="L27" s="28">
        <f>'9 forduló'!D30</f>
        <v>0</v>
      </c>
      <c r="M27" s="40">
        <f>SUM(D27:L27)</f>
        <v>0</v>
      </c>
      <c r="N27" s="317"/>
      <c r="P27" s="311"/>
      <c r="Q27" s="73" t="str">
        <f>C27</f>
        <v>Illés Eduárd</v>
      </c>
      <c r="R27" s="75">
        <f t="shared" ref="R27:AA27" si="20">D27</f>
        <v>0</v>
      </c>
      <c r="S27" s="75">
        <f t="shared" si="20"/>
        <v>0</v>
      </c>
      <c r="T27" s="75">
        <f t="shared" si="20"/>
        <v>0</v>
      </c>
      <c r="U27" s="75">
        <f t="shared" si="20"/>
        <v>0</v>
      </c>
      <c r="V27" s="75">
        <f t="shared" si="20"/>
        <v>0</v>
      </c>
      <c r="W27" s="75">
        <f t="shared" si="20"/>
        <v>0</v>
      </c>
      <c r="X27" s="75">
        <f t="shared" si="20"/>
        <v>0</v>
      </c>
      <c r="Y27" s="75">
        <f t="shared" si="20"/>
        <v>0</v>
      </c>
      <c r="Z27" s="75">
        <f t="shared" si="20"/>
        <v>0</v>
      </c>
      <c r="AA27" s="109">
        <f t="shared" si="20"/>
        <v>0</v>
      </c>
      <c r="AB27" s="301"/>
      <c r="AC27" s="110">
        <f t="shared" si="14"/>
        <v>2.000196E-4</v>
      </c>
      <c r="AD27" s="78" t="str">
        <f t="shared" si="15"/>
        <v>Illés Eduárd</v>
      </c>
      <c r="AE27" s="221" t="str">
        <f>C25</f>
        <v>3cs.Arany III.</v>
      </c>
      <c r="AF27"/>
      <c r="AG27" s="99">
        <f t="shared" si="16"/>
        <v>16</v>
      </c>
      <c r="AH27" s="99" t="s">
        <v>15</v>
      </c>
      <c r="AI27" s="220" t="str">
        <f t="shared" si="17"/>
        <v>Makkai Balázs</v>
      </c>
      <c r="AJ27" s="220">
        <f t="shared" si="18"/>
        <v>6.0018500198</v>
      </c>
      <c r="AK27" s="220" t="str">
        <f t="shared" si="19"/>
        <v>2cs.Vaja</v>
      </c>
      <c r="AL27" t="str">
        <f t="shared" si="12"/>
        <v>0</v>
      </c>
    </row>
    <row r="28" spans="1:38" ht="12.75" customHeight="1" thickTop="1" thickBot="1" x14ac:dyDescent="0.25">
      <c r="A28" s="306"/>
      <c r="B28" s="2" t="s">
        <v>3</v>
      </c>
      <c r="C28" s="251" t="s">
        <v>141</v>
      </c>
      <c r="D28" s="26">
        <f>'1 forduló'!D31</f>
        <v>0</v>
      </c>
      <c r="E28" s="27">
        <f>'2 forduló'!D31</f>
        <v>0</v>
      </c>
      <c r="F28" s="28">
        <f>'3 forduló'!D31</f>
        <v>0</v>
      </c>
      <c r="G28" s="28">
        <f>'4 forduló'!D31</f>
        <v>0</v>
      </c>
      <c r="H28" s="28">
        <f>'5 forduló'!D31</f>
        <v>1</v>
      </c>
      <c r="I28" s="28">
        <f>'6 forduló'!D31</f>
        <v>0</v>
      </c>
      <c r="J28" s="28">
        <f>'7 forduló'!D31</f>
        <v>0</v>
      </c>
      <c r="K28" s="28">
        <f>'8 forduló'!D31</f>
        <v>0</v>
      </c>
      <c r="L28" s="28">
        <f>'9 forduló'!D31</f>
        <v>0</v>
      </c>
      <c r="M28" s="21">
        <f t="shared" ref="M28:M32" si="21">SUM(D28:L28)</f>
        <v>1</v>
      </c>
      <c r="N28" s="317"/>
      <c r="P28" s="311"/>
      <c r="Q28" s="73" t="str">
        <f>C38</f>
        <v>Haraszti Sándor</v>
      </c>
      <c r="R28" s="75">
        <f t="shared" ref="R28:AA28" si="22">D38</f>
        <v>1</v>
      </c>
      <c r="S28" s="75">
        <f t="shared" si="22"/>
        <v>0</v>
      </c>
      <c r="T28" s="75">
        <f t="shared" si="22"/>
        <v>1</v>
      </c>
      <c r="U28" s="75">
        <f t="shared" si="22"/>
        <v>1</v>
      </c>
      <c r="V28" s="75">
        <f t="shared" si="22"/>
        <v>0.5</v>
      </c>
      <c r="W28" s="75">
        <f t="shared" si="22"/>
        <v>1</v>
      </c>
      <c r="X28" s="75">
        <f t="shared" si="22"/>
        <v>1</v>
      </c>
      <c r="Y28" s="75">
        <f t="shared" si="22"/>
        <v>0.5</v>
      </c>
      <c r="Z28" s="75">
        <f t="shared" si="22"/>
        <v>1</v>
      </c>
      <c r="AA28" s="109">
        <f t="shared" si="22"/>
        <v>7</v>
      </c>
      <c r="AB28" s="301"/>
      <c r="AC28" s="110">
        <f t="shared" si="14"/>
        <v>7.0017500194000002</v>
      </c>
      <c r="AD28" s="78" t="str">
        <f t="shared" si="15"/>
        <v>Haraszti Sándor</v>
      </c>
      <c r="AE28" s="221" t="str">
        <f>C36</f>
        <v>4cs.Demecser</v>
      </c>
      <c r="AF28"/>
      <c r="AG28" s="99">
        <f t="shared" si="16"/>
        <v>2</v>
      </c>
      <c r="AH28" s="99" t="s">
        <v>17</v>
      </c>
      <c r="AI28" s="220" t="str">
        <f t="shared" si="17"/>
        <v>Rubóczki Tibor</v>
      </c>
      <c r="AJ28" s="220">
        <f t="shared" si="18"/>
        <v>5.5030000185999999</v>
      </c>
      <c r="AK28" s="220" t="str">
        <f t="shared" si="19"/>
        <v>8cs.SISE I.</v>
      </c>
      <c r="AL28" t="str">
        <f t="shared" si="12"/>
        <v>0</v>
      </c>
    </row>
    <row r="29" spans="1:38" ht="12.75" customHeight="1" thickTop="1" thickBot="1" x14ac:dyDescent="0.25">
      <c r="A29" s="306"/>
      <c r="B29" s="2" t="s">
        <v>4</v>
      </c>
      <c r="C29" s="251" t="s">
        <v>142</v>
      </c>
      <c r="D29" s="26">
        <f>'1 forduló'!D32</f>
        <v>0</v>
      </c>
      <c r="E29" s="27">
        <f>'2 forduló'!D32</f>
        <v>0</v>
      </c>
      <c r="F29" s="28">
        <f>'3 forduló'!D32</f>
        <v>0</v>
      </c>
      <c r="G29" s="28">
        <f>'4 forduló'!D32</f>
        <v>0</v>
      </c>
      <c r="H29" s="28">
        <f>'5 forduló'!D32</f>
        <v>0</v>
      </c>
      <c r="I29" s="28">
        <f>'6 forduló'!D32</f>
        <v>0</v>
      </c>
      <c r="J29" s="28">
        <f>'7 forduló'!D32</f>
        <v>0</v>
      </c>
      <c r="K29" s="28">
        <f>'8 forduló'!D32</f>
        <v>0</v>
      </c>
      <c r="L29" s="28">
        <f>'9 forduló'!D32</f>
        <v>0</v>
      </c>
      <c r="M29" s="21">
        <f t="shared" si="21"/>
        <v>0</v>
      </c>
      <c r="N29" s="317"/>
      <c r="P29" s="311"/>
      <c r="Q29" s="73" t="str">
        <f>C49</f>
        <v>Gócza Ádám</v>
      </c>
      <c r="R29" s="75">
        <f t="shared" ref="R29:AA29" si="23">D49</f>
        <v>1</v>
      </c>
      <c r="S29" s="75">
        <f t="shared" si="23"/>
        <v>1</v>
      </c>
      <c r="T29" s="75">
        <f t="shared" si="23"/>
        <v>0</v>
      </c>
      <c r="U29" s="75">
        <f t="shared" si="23"/>
        <v>1</v>
      </c>
      <c r="V29" s="75">
        <f t="shared" si="23"/>
        <v>0.5</v>
      </c>
      <c r="W29" s="75">
        <f t="shared" si="23"/>
        <v>0</v>
      </c>
      <c r="X29" s="75">
        <f t="shared" si="23"/>
        <v>1</v>
      </c>
      <c r="Y29" s="75">
        <f t="shared" si="23"/>
        <v>0.5</v>
      </c>
      <c r="Z29" s="75">
        <f t="shared" si="23"/>
        <v>0.5</v>
      </c>
      <c r="AA29" s="109">
        <f t="shared" si="23"/>
        <v>5.5</v>
      </c>
      <c r="AB29" s="301"/>
      <c r="AC29" s="110">
        <f t="shared" si="14"/>
        <v>5.5018500191999999</v>
      </c>
      <c r="AD29" s="78" t="str">
        <f t="shared" si="15"/>
        <v>Gócza Ádám</v>
      </c>
      <c r="AE29" s="221" t="str">
        <f>C47</f>
        <v>5cs.Arany I.</v>
      </c>
      <c r="AF29"/>
      <c r="AG29" s="99">
        <f t="shared" si="16"/>
        <v>5</v>
      </c>
      <c r="AH29" s="99" t="s">
        <v>18</v>
      </c>
      <c r="AI29" s="220" t="str">
        <f t="shared" si="17"/>
        <v>Gócza Ádám</v>
      </c>
      <c r="AJ29" s="220">
        <f t="shared" si="18"/>
        <v>5.5018500191999999</v>
      </c>
      <c r="AK29" s="220" t="str">
        <f t="shared" si="19"/>
        <v>5cs.Arany I.</v>
      </c>
      <c r="AL29" t="str">
        <f t="shared" si="12"/>
        <v>0</v>
      </c>
    </row>
    <row r="30" spans="1:38" ht="14.25" thickTop="1" thickBot="1" x14ac:dyDescent="0.25">
      <c r="A30" s="306"/>
      <c r="B30" s="2" t="s">
        <v>5</v>
      </c>
      <c r="C30" s="251" t="s">
        <v>143</v>
      </c>
      <c r="D30" s="26">
        <f>'1 forduló'!D33</f>
        <v>0</v>
      </c>
      <c r="E30" s="27">
        <f>'2 forduló'!D33</f>
        <v>0</v>
      </c>
      <c r="F30" s="28">
        <f>'3 forduló'!D33</f>
        <v>1</v>
      </c>
      <c r="G30" s="28">
        <f>'4 forduló'!D33</f>
        <v>0</v>
      </c>
      <c r="H30" s="28">
        <f>'5 forduló'!D33</f>
        <v>0</v>
      </c>
      <c r="I30" s="28">
        <f>'6 forduló'!D33</f>
        <v>0</v>
      </c>
      <c r="J30" s="28">
        <f>'7 forduló'!D33</f>
        <v>0</v>
      </c>
      <c r="K30" s="28">
        <f>'8 forduló'!D33</f>
        <v>0</v>
      </c>
      <c r="L30" s="28">
        <f>'9 forduló'!D33</f>
        <v>0</v>
      </c>
      <c r="M30" s="21">
        <f t="shared" si="21"/>
        <v>1</v>
      </c>
      <c r="N30" s="317"/>
      <c r="P30" s="311"/>
      <c r="Q30" s="73" t="str">
        <f>C60</f>
        <v>Barnóth Róbert</v>
      </c>
      <c r="R30" s="75">
        <f t="shared" ref="R30:AA30" si="24">D60</f>
        <v>1</v>
      </c>
      <c r="S30" s="75">
        <f t="shared" si="24"/>
        <v>1</v>
      </c>
      <c r="T30" s="75">
        <f t="shared" si="24"/>
        <v>1</v>
      </c>
      <c r="U30" s="75">
        <f t="shared" si="24"/>
        <v>1</v>
      </c>
      <c r="V30" s="75">
        <f t="shared" si="24"/>
        <v>1</v>
      </c>
      <c r="W30" s="75">
        <f t="shared" si="24"/>
        <v>0</v>
      </c>
      <c r="X30" s="75">
        <f t="shared" si="24"/>
        <v>1</v>
      </c>
      <c r="Y30" s="75">
        <f t="shared" si="24"/>
        <v>0.5</v>
      </c>
      <c r="Z30" s="75">
        <f t="shared" si="24"/>
        <v>0.5</v>
      </c>
      <c r="AA30" s="109">
        <f t="shared" si="24"/>
        <v>7</v>
      </c>
      <c r="AB30" s="301"/>
      <c r="AC30" s="110">
        <f t="shared" si="14"/>
        <v>7.0028500190000003</v>
      </c>
      <c r="AD30" s="78" t="str">
        <f t="shared" si="15"/>
        <v>Barnóth Róbert</v>
      </c>
      <c r="AE30" s="221" t="str">
        <f>C58</f>
        <v>6cs.Piremon</v>
      </c>
      <c r="AF30"/>
      <c r="AG30" s="99">
        <f t="shared" si="16"/>
        <v>1</v>
      </c>
      <c r="AH30" s="99" t="s">
        <v>21</v>
      </c>
      <c r="AI30" s="220" t="str">
        <f t="shared" si="17"/>
        <v>Nagy Krisztina</v>
      </c>
      <c r="AJ30" s="220">
        <f t="shared" si="18"/>
        <v>5.5017500188000001</v>
      </c>
      <c r="AK30" s="220" t="str">
        <f t="shared" si="19"/>
        <v>7cs.Arany II "Piremon nők"</v>
      </c>
      <c r="AL30" t="str">
        <f t="shared" si="12"/>
        <v>0</v>
      </c>
    </row>
    <row r="31" spans="1:38" ht="14.25" thickTop="1" thickBot="1" x14ac:dyDescent="0.25">
      <c r="A31" s="306"/>
      <c r="B31" s="2" t="s">
        <v>6</v>
      </c>
      <c r="C31" s="251" t="s">
        <v>25</v>
      </c>
      <c r="D31" s="26">
        <f>'1 forduló'!D34</f>
        <v>0</v>
      </c>
      <c r="E31" s="27">
        <f>'2 forduló'!D34</f>
        <v>0</v>
      </c>
      <c r="F31" s="28">
        <f>'3 forduló'!D34</f>
        <v>0</v>
      </c>
      <c r="G31" s="28">
        <f>'4 forduló'!D34</f>
        <v>0</v>
      </c>
      <c r="H31" s="28">
        <f>'5 forduló'!D34</f>
        <v>0</v>
      </c>
      <c r="I31" s="28">
        <f>'6 forduló'!D34</f>
        <v>0</v>
      </c>
      <c r="J31" s="28">
        <f>'7 forduló'!D34</f>
        <v>0</v>
      </c>
      <c r="K31" s="28">
        <f>'8 forduló'!D34</f>
        <v>0</v>
      </c>
      <c r="L31" s="28">
        <f>'9 forduló'!D34</f>
        <v>0</v>
      </c>
      <c r="M31" s="21">
        <f t="shared" si="21"/>
        <v>0</v>
      </c>
      <c r="N31" s="317"/>
      <c r="P31" s="311"/>
      <c r="Q31" s="73" t="str">
        <f>C71</f>
        <v>Nagy Krisztina</v>
      </c>
      <c r="R31" s="75">
        <f t="shared" ref="R31:AA31" si="25">D71</f>
        <v>1</v>
      </c>
      <c r="S31" s="75">
        <f t="shared" si="25"/>
        <v>1</v>
      </c>
      <c r="T31" s="75">
        <f t="shared" si="25"/>
        <v>0</v>
      </c>
      <c r="U31" s="75">
        <f t="shared" si="25"/>
        <v>0</v>
      </c>
      <c r="V31" s="75">
        <f t="shared" si="25"/>
        <v>0</v>
      </c>
      <c r="W31" s="75">
        <f t="shared" si="25"/>
        <v>1</v>
      </c>
      <c r="X31" s="75">
        <f t="shared" si="25"/>
        <v>1</v>
      </c>
      <c r="Y31" s="75">
        <f t="shared" si="25"/>
        <v>0.5</v>
      </c>
      <c r="Z31" s="75">
        <f t="shared" si="25"/>
        <v>1</v>
      </c>
      <c r="AA31" s="109">
        <f t="shared" si="25"/>
        <v>5.5</v>
      </c>
      <c r="AB31" s="301"/>
      <c r="AC31" s="110">
        <f t="shared" si="14"/>
        <v>5.5017500188000001</v>
      </c>
      <c r="AD31" s="78" t="str">
        <f t="shared" si="15"/>
        <v>Nagy Krisztina</v>
      </c>
      <c r="AE31" s="221" t="str">
        <f>C69</f>
        <v>7cs.Arany II "Piremon nők"</v>
      </c>
      <c r="AF31"/>
      <c r="AG31" s="99">
        <f t="shared" si="16"/>
        <v>6</v>
      </c>
      <c r="AH31" s="99" t="s">
        <v>22</v>
      </c>
      <c r="AI31" s="220" t="str">
        <f t="shared" si="17"/>
        <v>Orosz Ferenc</v>
      </c>
      <c r="AJ31" s="220">
        <f t="shared" si="18"/>
        <v>5.0026000183999999</v>
      </c>
      <c r="AK31" s="220" t="str">
        <f t="shared" si="19"/>
        <v>9cs.Nyírbátor</v>
      </c>
      <c r="AL31" t="str">
        <f t="shared" si="12"/>
        <v>0</v>
      </c>
    </row>
    <row r="32" spans="1:38" ht="12.75" customHeight="1" thickTop="1" thickBot="1" x14ac:dyDescent="0.25">
      <c r="A32" s="307"/>
      <c r="B32" s="3" t="s">
        <v>7</v>
      </c>
      <c r="C32" s="252" t="s">
        <v>26</v>
      </c>
      <c r="D32" s="26">
        <f>'1 forduló'!D35</f>
        <v>0</v>
      </c>
      <c r="E32" s="27">
        <f>'2 forduló'!D35</f>
        <v>0</v>
      </c>
      <c r="F32" s="28">
        <f>'3 forduló'!D35</f>
        <v>0</v>
      </c>
      <c r="G32" s="28">
        <f>'4 forduló'!D35</f>
        <v>0</v>
      </c>
      <c r="H32" s="28">
        <f>'5 forduló'!D35</f>
        <v>0</v>
      </c>
      <c r="I32" s="28">
        <f>'6 forduló'!D35</f>
        <v>0</v>
      </c>
      <c r="J32" s="28">
        <f>'7 forduló'!D35</f>
        <v>0</v>
      </c>
      <c r="K32" s="28">
        <f>'8 forduló'!D35</f>
        <v>0</v>
      </c>
      <c r="L32" s="28">
        <f>'9 forduló'!D35</f>
        <v>0</v>
      </c>
      <c r="M32" s="22">
        <f t="shared" si="21"/>
        <v>0</v>
      </c>
      <c r="N32" s="318"/>
      <c r="P32" s="311"/>
      <c r="Q32" s="73" t="str">
        <f>C82</f>
        <v>Rubóczki Tibor</v>
      </c>
      <c r="R32" s="75">
        <f t="shared" ref="R32:AA32" si="26">D82</f>
        <v>1</v>
      </c>
      <c r="S32" s="75">
        <f t="shared" si="26"/>
        <v>1</v>
      </c>
      <c r="T32" s="75">
        <f t="shared" si="26"/>
        <v>0</v>
      </c>
      <c r="U32" s="75">
        <f t="shared" si="26"/>
        <v>0</v>
      </c>
      <c r="V32" s="75">
        <f t="shared" si="26"/>
        <v>1</v>
      </c>
      <c r="W32" s="75">
        <f t="shared" si="26"/>
        <v>1</v>
      </c>
      <c r="X32" s="75">
        <f t="shared" si="26"/>
        <v>0.5</v>
      </c>
      <c r="Y32" s="75">
        <f t="shared" si="26"/>
        <v>0</v>
      </c>
      <c r="Z32" s="75">
        <f t="shared" si="26"/>
        <v>1</v>
      </c>
      <c r="AA32" s="109">
        <f t="shared" si="26"/>
        <v>5.5</v>
      </c>
      <c r="AB32" s="301"/>
      <c r="AC32" s="110">
        <f t="shared" si="14"/>
        <v>5.5030000185999999</v>
      </c>
      <c r="AD32" s="78" t="str">
        <f t="shared" si="15"/>
        <v>Rubóczki Tibor</v>
      </c>
      <c r="AE32" s="221" t="str">
        <f>C80</f>
        <v>8cs.SISE I.</v>
      </c>
      <c r="AF32"/>
      <c r="AG32" s="99">
        <f t="shared" si="16"/>
        <v>4</v>
      </c>
      <c r="AH32" s="99" t="s">
        <v>36</v>
      </c>
      <c r="AI32" s="220" t="str">
        <f t="shared" si="17"/>
        <v>Pethő Dávid</v>
      </c>
      <c r="AJ32" s="220">
        <f t="shared" si="18"/>
        <v>5.0015500171999996</v>
      </c>
      <c r="AK32" s="220" t="str">
        <f t="shared" si="19"/>
        <v>15cs.Dávid III.</v>
      </c>
      <c r="AL32" t="str">
        <f t="shared" si="12"/>
        <v>0</v>
      </c>
    </row>
    <row r="33" spans="1:38" ht="14.25" thickTop="1" thickBot="1" x14ac:dyDescent="0.25">
      <c r="D33" s="24">
        <f>SUM(D27:D32)</f>
        <v>0</v>
      </c>
      <c r="E33" s="24">
        <f t="shared" ref="E33:L33" si="27">SUM(E27:E32)</f>
        <v>0</v>
      </c>
      <c r="F33" s="24">
        <f t="shared" si="27"/>
        <v>1</v>
      </c>
      <c r="G33" s="24">
        <f t="shared" si="27"/>
        <v>0</v>
      </c>
      <c r="H33" s="24">
        <f t="shared" si="27"/>
        <v>1</v>
      </c>
      <c r="I33" s="24">
        <f t="shared" si="27"/>
        <v>0</v>
      </c>
      <c r="J33" s="24">
        <f t="shared" si="27"/>
        <v>0</v>
      </c>
      <c r="K33" s="24">
        <f t="shared" si="27"/>
        <v>0</v>
      </c>
      <c r="L33" s="24">
        <f t="shared" si="27"/>
        <v>0</v>
      </c>
      <c r="P33" s="311"/>
      <c r="Q33" s="73" t="str">
        <f>C93</f>
        <v>Orosz Ferenc</v>
      </c>
      <c r="R33" s="75">
        <f t="shared" ref="R33:AA33" si="28">D93</f>
        <v>0.5</v>
      </c>
      <c r="S33" s="75">
        <f t="shared" si="28"/>
        <v>1</v>
      </c>
      <c r="T33" s="75">
        <f t="shared" si="28"/>
        <v>1</v>
      </c>
      <c r="U33" s="75">
        <f t="shared" si="28"/>
        <v>1</v>
      </c>
      <c r="V33" s="75">
        <f t="shared" si="28"/>
        <v>0</v>
      </c>
      <c r="W33" s="75">
        <f t="shared" si="28"/>
        <v>0</v>
      </c>
      <c r="X33" s="75">
        <f t="shared" si="28"/>
        <v>0.5</v>
      </c>
      <c r="Y33" s="75">
        <f t="shared" si="28"/>
        <v>0</v>
      </c>
      <c r="Z33" s="75">
        <f t="shared" si="28"/>
        <v>1</v>
      </c>
      <c r="AA33" s="109">
        <f t="shared" si="28"/>
        <v>5</v>
      </c>
      <c r="AB33" s="301"/>
      <c r="AC33" s="110">
        <f t="shared" si="14"/>
        <v>5.0026000183999999</v>
      </c>
      <c r="AD33" s="78" t="str">
        <f t="shared" si="15"/>
        <v>Orosz Ferenc</v>
      </c>
      <c r="AE33" s="221" t="str">
        <f>C91</f>
        <v>9cs.Nyírbátor</v>
      </c>
      <c r="AF33"/>
      <c r="AG33" s="99">
        <f t="shared" si="16"/>
        <v>7</v>
      </c>
      <c r="AH33" s="99" t="s">
        <v>37</v>
      </c>
      <c r="AI33" s="220" t="str">
        <f t="shared" si="17"/>
        <v>Papp László</v>
      </c>
      <c r="AJ33" s="220">
        <f t="shared" si="18"/>
        <v>4.5021000178000001</v>
      </c>
      <c r="AK33" s="220" t="str">
        <f t="shared" si="19"/>
        <v>12cs.SISE II.</v>
      </c>
      <c r="AL33" t="str">
        <f t="shared" si="12"/>
        <v>0</v>
      </c>
    </row>
    <row r="34" spans="1:38" ht="14.25" thickTop="1" thickBot="1" x14ac:dyDescent="0.25">
      <c r="D34" s="46"/>
      <c r="E34" s="46"/>
      <c r="F34" s="46"/>
      <c r="G34" s="46"/>
      <c r="H34" s="46"/>
      <c r="I34" s="46"/>
      <c r="J34" s="46"/>
      <c r="K34" s="46"/>
      <c r="L34" s="46"/>
      <c r="P34" s="311"/>
      <c r="Q34" s="73" t="str">
        <f>C104</f>
        <v>Soltész Violetta</v>
      </c>
      <c r="R34" s="75">
        <f t="shared" ref="R34:AA34" si="29">D104</f>
        <v>1</v>
      </c>
      <c r="S34" s="75">
        <f t="shared" si="29"/>
        <v>0</v>
      </c>
      <c r="T34" s="75">
        <f t="shared" si="29"/>
        <v>0</v>
      </c>
      <c r="U34" s="75">
        <f t="shared" si="29"/>
        <v>1</v>
      </c>
      <c r="V34" s="75">
        <f t="shared" si="29"/>
        <v>1</v>
      </c>
      <c r="W34" s="75">
        <f t="shared" si="29"/>
        <v>0</v>
      </c>
      <c r="X34" s="75">
        <f t="shared" si="29"/>
        <v>0</v>
      </c>
      <c r="Y34" s="75">
        <f t="shared" si="29"/>
        <v>1</v>
      </c>
      <c r="Z34" s="75">
        <f t="shared" si="29"/>
        <v>0</v>
      </c>
      <c r="AA34" s="109">
        <f t="shared" si="29"/>
        <v>4</v>
      </c>
      <c r="AB34" s="301"/>
      <c r="AC34" s="110">
        <f t="shared" si="14"/>
        <v>4.0014000182</v>
      </c>
      <c r="AD34" s="78" t="str">
        <f t="shared" si="15"/>
        <v>Soltész Violetta</v>
      </c>
      <c r="AE34" s="221" t="str">
        <f>C102</f>
        <v>10cs.Széchenyi II</v>
      </c>
      <c r="AF34"/>
      <c r="AG34" s="99">
        <f t="shared" si="16"/>
        <v>11</v>
      </c>
      <c r="AH34" s="99" t="s">
        <v>81</v>
      </c>
      <c r="AI34" s="220" t="str">
        <f t="shared" si="17"/>
        <v>Fésüs Gábor</v>
      </c>
      <c r="AJ34" s="220">
        <f t="shared" si="18"/>
        <v>4.0021000200000003</v>
      </c>
      <c r="AK34" s="220" t="str">
        <f t="shared" si="19"/>
        <v>1cs.Széchenyi I.</v>
      </c>
      <c r="AL34" t="str">
        <f t="shared" si="12"/>
        <v>0</v>
      </c>
    </row>
    <row r="35" spans="1:38" ht="14.25" thickTop="1" thickBot="1" x14ac:dyDescent="0.25">
      <c r="P35" s="311"/>
      <c r="Q35" s="73" t="str">
        <f>C115</f>
        <v>Rozinyák Attila</v>
      </c>
      <c r="R35" s="75">
        <f t="shared" ref="R35:AA35" si="30">D115</f>
        <v>1</v>
      </c>
      <c r="S35" s="75">
        <f t="shared" si="30"/>
        <v>0</v>
      </c>
      <c r="T35" s="75">
        <f t="shared" si="30"/>
        <v>0</v>
      </c>
      <c r="U35" s="75">
        <f t="shared" si="30"/>
        <v>1</v>
      </c>
      <c r="V35" s="75">
        <f t="shared" si="30"/>
        <v>0</v>
      </c>
      <c r="W35" s="75">
        <f t="shared" si="30"/>
        <v>0</v>
      </c>
      <c r="X35" s="75">
        <f t="shared" si="30"/>
        <v>0</v>
      </c>
      <c r="Y35" s="75">
        <f t="shared" si="30"/>
        <v>0</v>
      </c>
      <c r="Z35" s="75">
        <f t="shared" si="30"/>
        <v>0</v>
      </c>
      <c r="AA35" s="109">
        <f t="shared" si="30"/>
        <v>2</v>
      </c>
      <c r="AB35" s="301"/>
      <c r="AC35" s="110">
        <f t="shared" si="14"/>
        <v>2.0019500180000001</v>
      </c>
      <c r="AD35" s="78" t="str">
        <f t="shared" si="15"/>
        <v>Rozinyák Attila</v>
      </c>
      <c r="AE35" s="221" t="str">
        <f>C113</f>
        <v>11cs.Vaja I.</v>
      </c>
      <c r="AF35"/>
      <c r="AG35" s="99">
        <f t="shared" si="16"/>
        <v>13</v>
      </c>
      <c r="AH35" s="99" t="s">
        <v>82</v>
      </c>
      <c r="AI35" s="220" t="str">
        <f t="shared" ref="AI35:AI44" si="31">IF($AG$25=(Y13+1),$AD$25,IF($AG$26=(Y13+1),$AD$26,IF($AG$27=(Y13+1),$AD$27,IF($AG$28=(Y13+1),$AD$28,IF($AG$29=(Y13+1),$AD$29,IF($AG$30=(Y13+1),$AD$30,IF($AG$31=(Y13+1),$AD$31,IF($AG$32=(Y13+1),$AD$32,IF($AG$33=(Y13+1),$AD$33,IF($AG$34=(Y13+1),$AD$34,IF($AG$35=(Y13+1),$AD$35,IF($AG$36=(Y13+1),$AD$36,IF($AG$37=(Y13+1),$AD$37,IF($AG$38=(Y13+1),$AD$38,IF($AG$39=(Y13+1),$AD$39,IF($AG$40=(Y13+1),$AD$40,IF($AG$41=(Y13+1),$AD$41,IF($AG$42=(Y13+1),$AD$42,IF($AG$43=(Y13+1),$AD$43,IF($AG$44=(Y13+1),$AD$44))))))))))))))))))))</f>
        <v>Soltész Violetta</v>
      </c>
      <c r="AJ35" s="220">
        <f t="shared" si="18"/>
        <v>4.0014000182</v>
      </c>
      <c r="AK35" s="220" t="str">
        <f t="shared" si="19"/>
        <v>10cs.Széchenyi II</v>
      </c>
      <c r="AL35" t="str">
        <f t="shared" si="12"/>
        <v>0</v>
      </c>
    </row>
    <row r="36" spans="1:38" ht="17.25" thickTop="1" thickBot="1" x14ac:dyDescent="0.3">
      <c r="A36" s="308" t="s">
        <v>0</v>
      </c>
      <c r="B36" s="309"/>
      <c r="C36" s="246" t="s">
        <v>125</v>
      </c>
      <c r="D36" s="313" t="s">
        <v>12</v>
      </c>
      <c r="E36" s="314"/>
      <c r="F36" s="315"/>
      <c r="G36" s="315"/>
      <c r="H36" s="315"/>
      <c r="I36" s="315"/>
      <c r="J36" s="315"/>
      <c r="K36" s="315"/>
      <c r="L36" s="315"/>
      <c r="M36" s="20" t="s">
        <v>16</v>
      </c>
      <c r="N36" s="316">
        <f>SUM(D44:L44)</f>
        <v>17.5</v>
      </c>
      <c r="P36" s="311"/>
      <c r="Q36" s="73" t="str">
        <f>C126</f>
        <v>Papp László</v>
      </c>
      <c r="R36" s="75">
        <f t="shared" ref="R36:AA36" si="32">D126</f>
        <v>0</v>
      </c>
      <c r="S36" s="75">
        <f t="shared" si="32"/>
        <v>0</v>
      </c>
      <c r="T36" s="75">
        <f t="shared" si="32"/>
        <v>1</v>
      </c>
      <c r="U36" s="75">
        <f t="shared" si="32"/>
        <v>0</v>
      </c>
      <c r="V36" s="75">
        <f t="shared" si="32"/>
        <v>0.5</v>
      </c>
      <c r="W36" s="75">
        <f t="shared" si="32"/>
        <v>1</v>
      </c>
      <c r="X36" s="75">
        <f t="shared" si="32"/>
        <v>0.5</v>
      </c>
      <c r="Y36" s="75">
        <f t="shared" si="32"/>
        <v>0.5</v>
      </c>
      <c r="Z36" s="75">
        <f t="shared" si="32"/>
        <v>1</v>
      </c>
      <c r="AA36" s="109">
        <f t="shared" si="32"/>
        <v>4.5</v>
      </c>
      <c r="AB36" s="301"/>
      <c r="AC36" s="110">
        <f t="shared" si="14"/>
        <v>4.5021000178000001</v>
      </c>
      <c r="AD36" s="78" t="str">
        <f t="shared" si="15"/>
        <v>Papp László</v>
      </c>
      <c r="AE36" s="221" t="str">
        <f>C124</f>
        <v>12cs.SISE II.</v>
      </c>
      <c r="AF36"/>
      <c r="AG36" s="99">
        <f t="shared" si="16"/>
        <v>9</v>
      </c>
      <c r="AH36" s="99" t="s">
        <v>83</v>
      </c>
      <c r="AI36" s="220" t="str">
        <f t="shared" si="31"/>
        <v>Tóth Manfréd</v>
      </c>
      <c r="AJ36" s="220">
        <f t="shared" si="18"/>
        <v>3.0010000174</v>
      </c>
      <c r="AK36" s="220" t="str">
        <f t="shared" si="19"/>
        <v>14cs.Dávid IV.</v>
      </c>
      <c r="AL36" t="str">
        <f t="shared" si="12"/>
        <v>0</v>
      </c>
    </row>
    <row r="37" spans="1:38" ht="12.75" customHeight="1" thickTop="1" thickBot="1" x14ac:dyDescent="0.25">
      <c r="A37" s="305">
        <v>4</v>
      </c>
      <c r="B37" s="1"/>
      <c r="C37" s="250" t="s">
        <v>1</v>
      </c>
      <c r="D37" s="29" t="s">
        <v>13</v>
      </c>
      <c r="E37" s="30" t="s">
        <v>14</v>
      </c>
      <c r="F37" s="30" t="s">
        <v>15</v>
      </c>
      <c r="G37" s="30" t="s">
        <v>17</v>
      </c>
      <c r="H37" s="30" t="s">
        <v>18</v>
      </c>
      <c r="I37" s="30" t="s">
        <v>21</v>
      </c>
      <c r="J37" s="30" t="s">
        <v>22</v>
      </c>
      <c r="K37" s="30" t="s">
        <v>36</v>
      </c>
      <c r="L37" s="30" t="s">
        <v>37</v>
      </c>
      <c r="M37" s="39"/>
      <c r="N37" s="317"/>
      <c r="P37" s="311"/>
      <c r="Q37" s="73" t="str">
        <f>C137</f>
        <v>Ignácz József</v>
      </c>
      <c r="R37" s="75">
        <f t="shared" ref="R37:AA37" si="33">D137</f>
        <v>0</v>
      </c>
      <c r="S37" s="75">
        <f t="shared" si="33"/>
        <v>0</v>
      </c>
      <c r="T37" s="75">
        <f t="shared" si="33"/>
        <v>1</v>
      </c>
      <c r="U37" s="75">
        <f t="shared" si="33"/>
        <v>0</v>
      </c>
      <c r="V37" s="75">
        <f t="shared" si="33"/>
        <v>0</v>
      </c>
      <c r="W37" s="75">
        <f t="shared" si="33"/>
        <v>0</v>
      </c>
      <c r="X37" s="75">
        <f t="shared" si="33"/>
        <v>1</v>
      </c>
      <c r="Y37" s="75">
        <f t="shared" si="33"/>
        <v>0</v>
      </c>
      <c r="Z37" s="75">
        <f t="shared" si="33"/>
        <v>0</v>
      </c>
      <c r="AA37" s="109">
        <f t="shared" si="33"/>
        <v>2</v>
      </c>
      <c r="AB37" s="301"/>
      <c r="AC37" s="110">
        <f t="shared" si="14"/>
        <v>2.0016500175999998</v>
      </c>
      <c r="AD37" s="78" t="str">
        <f t="shared" si="15"/>
        <v>Ignácz József</v>
      </c>
      <c r="AE37" s="221" t="str">
        <f>C135</f>
        <v>13cs.Dávid I.</v>
      </c>
      <c r="AF37"/>
      <c r="AG37" s="99">
        <f t="shared" si="16"/>
        <v>14</v>
      </c>
      <c r="AH37" s="99" t="s">
        <v>84</v>
      </c>
      <c r="AI37" s="220" t="str">
        <f t="shared" si="31"/>
        <v>Rozinyák Attila</v>
      </c>
      <c r="AJ37" s="220">
        <f t="shared" si="18"/>
        <v>2.0019500180000001</v>
      </c>
      <c r="AK37" s="220" t="str">
        <f t="shared" si="19"/>
        <v>11cs.Vaja I.</v>
      </c>
      <c r="AL37" t="str">
        <f t="shared" si="12"/>
        <v>0</v>
      </c>
    </row>
    <row r="38" spans="1:38" ht="12.75" customHeight="1" thickTop="1" thickBot="1" x14ac:dyDescent="0.25">
      <c r="A38" s="306"/>
      <c r="B38" s="2" t="s">
        <v>2</v>
      </c>
      <c r="C38" s="251" t="s">
        <v>144</v>
      </c>
      <c r="D38" s="26">
        <f>'1 forduló'!D41</f>
        <v>1</v>
      </c>
      <c r="E38" s="27">
        <f>'2 forduló'!D41</f>
        <v>0</v>
      </c>
      <c r="F38" s="28">
        <f>'3 forduló'!D41</f>
        <v>1</v>
      </c>
      <c r="G38" s="28">
        <f>'4 forduló'!D41</f>
        <v>1</v>
      </c>
      <c r="H38" s="28">
        <f>'5 forduló'!D41</f>
        <v>0.5</v>
      </c>
      <c r="I38" s="28">
        <f>'6 forduló'!D41</f>
        <v>1</v>
      </c>
      <c r="J38" s="28">
        <f>'7 forduló'!D41</f>
        <v>1</v>
      </c>
      <c r="K38" s="28">
        <f>'8 forduló'!D41</f>
        <v>0.5</v>
      </c>
      <c r="L38" s="28">
        <f>'9 forduló'!D41</f>
        <v>1</v>
      </c>
      <c r="M38" s="40">
        <f>SUM(D38:L38)</f>
        <v>7</v>
      </c>
      <c r="N38" s="317"/>
      <c r="P38" s="311"/>
      <c r="Q38" s="73" t="str">
        <f>C148</f>
        <v>Tóth Manfréd</v>
      </c>
      <c r="R38" s="75">
        <f t="shared" ref="R38:AA38" si="34">D148</f>
        <v>0</v>
      </c>
      <c r="S38" s="75">
        <f t="shared" si="34"/>
        <v>0</v>
      </c>
      <c r="T38" s="75">
        <f t="shared" si="34"/>
        <v>0</v>
      </c>
      <c r="U38" s="75">
        <f t="shared" si="34"/>
        <v>1</v>
      </c>
      <c r="V38" s="75">
        <f t="shared" si="34"/>
        <v>0</v>
      </c>
      <c r="W38" s="75">
        <f t="shared" si="34"/>
        <v>1</v>
      </c>
      <c r="X38" s="75">
        <f t="shared" si="34"/>
        <v>0</v>
      </c>
      <c r="Y38" s="75">
        <f t="shared" si="34"/>
        <v>1</v>
      </c>
      <c r="Z38" s="75">
        <f t="shared" si="34"/>
        <v>0</v>
      </c>
      <c r="AA38" s="109">
        <f t="shared" si="34"/>
        <v>3</v>
      </c>
      <c r="AB38" s="301"/>
      <c r="AC38" s="110">
        <f t="shared" si="14"/>
        <v>3.0010000174</v>
      </c>
      <c r="AD38" s="78" t="str">
        <f t="shared" si="15"/>
        <v>Tóth Manfréd</v>
      </c>
      <c r="AE38" s="221" t="str">
        <f>C146</f>
        <v>14cs.Dávid IV.</v>
      </c>
      <c r="AF38"/>
      <c r="AG38" s="99">
        <f t="shared" si="16"/>
        <v>12</v>
      </c>
      <c r="AH38" s="99" t="s">
        <v>85</v>
      </c>
      <c r="AI38" s="220" t="str">
        <f t="shared" si="31"/>
        <v>Ignácz József</v>
      </c>
      <c r="AJ38" s="220">
        <f t="shared" si="18"/>
        <v>2.0016500175999998</v>
      </c>
      <c r="AK38" s="220" t="str">
        <f t="shared" si="19"/>
        <v>13cs.Dávid I.</v>
      </c>
      <c r="AL38" t="str">
        <f t="shared" si="12"/>
        <v>0</v>
      </c>
    </row>
    <row r="39" spans="1:38" ht="12.75" customHeight="1" thickTop="1" thickBot="1" x14ac:dyDescent="0.25">
      <c r="A39" s="306"/>
      <c r="B39" s="2" t="s">
        <v>3</v>
      </c>
      <c r="C39" s="251" t="s">
        <v>145</v>
      </c>
      <c r="D39" s="26">
        <f>'1 forduló'!D42</f>
        <v>0</v>
      </c>
      <c r="E39" s="27">
        <f>'2 forduló'!D42</f>
        <v>0</v>
      </c>
      <c r="F39" s="28">
        <f>'3 forduló'!D42</f>
        <v>1</v>
      </c>
      <c r="G39" s="28">
        <f>'4 forduló'!D42</f>
        <v>0</v>
      </c>
      <c r="H39" s="28">
        <f>'5 forduló'!D42</f>
        <v>0</v>
      </c>
      <c r="I39" s="28">
        <f>'6 forduló'!D42</f>
        <v>1</v>
      </c>
      <c r="J39" s="28">
        <f>'7 forduló'!D42</f>
        <v>0</v>
      </c>
      <c r="K39" s="28">
        <f>'8 forduló'!D42</f>
        <v>0</v>
      </c>
      <c r="L39" s="28">
        <f>'9 forduló'!D42</f>
        <v>0</v>
      </c>
      <c r="M39" s="21">
        <f t="shared" ref="M39:M43" si="35">SUM(D39:L39)</f>
        <v>2</v>
      </c>
      <c r="N39" s="317"/>
      <c r="P39" s="311"/>
      <c r="Q39" s="73" t="str">
        <f>C159</f>
        <v>Pethő Dávid</v>
      </c>
      <c r="R39" s="75">
        <f t="shared" ref="R39:AA39" si="36">D159</f>
        <v>0</v>
      </c>
      <c r="S39" s="75">
        <f t="shared" si="36"/>
        <v>1</v>
      </c>
      <c r="T39" s="75">
        <f t="shared" si="36"/>
        <v>1</v>
      </c>
      <c r="U39" s="75">
        <f t="shared" si="36"/>
        <v>1</v>
      </c>
      <c r="V39" s="75">
        <f t="shared" si="36"/>
        <v>0</v>
      </c>
      <c r="W39" s="75">
        <f t="shared" si="36"/>
        <v>1</v>
      </c>
      <c r="X39" s="75">
        <f t="shared" si="36"/>
        <v>0</v>
      </c>
      <c r="Y39" s="75">
        <f t="shared" si="36"/>
        <v>1</v>
      </c>
      <c r="Z39" s="75">
        <f t="shared" si="36"/>
        <v>0</v>
      </c>
      <c r="AA39" s="109">
        <f t="shared" si="36"/>
        <v>5</v>
      </c>
      <c r="AB39" s="301"/>
      <c r="AC39" s="110">
        <f t="shared" si="14"/>
        <v>5.0015500171999996</v>
      </c>
      <c r="AD39" s="78" t="str">
        <f t="shared" si="15"/>
        <v>Pethő Dávid</v>
      </c>
      <c r="AE39" s="221" t="str">
        <f>C157</f>
        <v>15cs.Dávid III.</v>
      </c>
      <c r="AF39"/>
      <c r="AG39" s="99">
        <f t="shared" si="16"/>
        <v>8</v>
      </c>
      <c r="AH39" s="99" t="s">
        <v>86</v>
      </c>
      <c r="AI39" s="220" t="str">
        <f t="shared" si="31"/>
        <v>Bulyáki Ádám</v>
      </c>
      <c r="AJ39" s="220">
        <f t="shared" si="18"/>
        <v>2.0009000170000002</v>
      </c>
      <c r="AK39" s="220" t="str">
        <f t="shared" si="19"/>
        <v>16cs.Dávid II.</v>
      </c>
      <c r="AL39" t="str">
        <f t="shared" si="12"/>
        <v>0</v>
      </c>
    </row>
    <row r="40" spans="1:38" ht="12.75" customHeight="1" thickTop="1" thickBot="1" x14ac:dyDescent="0.25">
      <c r="A40" s="306"/>
      <c r="B40" s="2" t="s">
        <v>4</v>
      </c>
      <c r="C40" s="251" t="s">
        <v>146</v>
      </c>
      <c r="D40" s="26">
        <f>'1 forduló'!D43</f>
        <v>0.5</v>
      </c>
      <c r="E40" s="27">
        <f>'2 forduló'!D43</f>
        <v>1</v>
      </c>
      <c r="F40" s="28">
        <f>'3 forduló'!D43</f>
        <v>1</v>
      </c>
      <c r="G40" s="28">
        <f>'4 forduló'!D43</f>
        <v>1</v>
      </c>
      <c r="H40" s="28">
        <f>'5 forduló'!D43</f>
        <v>0</v>
      </c>
      <c r="I40" s="28">
        <f>'6 forduló'!D43</f>
        <v>1</v>
      </c>
      <c r="J40" s="28">
        <f>'7 forduló'!D43</f>
        <v>0</v>
      </c>
      <c r="K40" s="28">
        <f>'8 forduló'!D43</f>
        <v>0</v>
      </c>
      <c r="L40" s="28">
        <f>'9 forduló'!D43</f>
        <v>0</v>
      </c>
      <c r="M40" s="21">
        <f t="shared" si="35"/>
        <v>4.5</v>
      </c>
      <c r="N40" s="317"/>
      <c r="P40" s="311"/>
      <c r="Q40" s="73" t="str">
        <f>C170</f>
        <v>Bulyáki Ádám</v>
      </c>
      <c r="R40" s="75">
        <f t="shared" ref="R40:AA40" si="37">D170</f>
        <v>0</v>
      </c>
      <c r="S40" s="75">
        <f t="shared" si="37"/>
        <v>1</v>
      </c>
      <c r="T40" s="75">
        <f t="shared" si="37"/>
        <v>0</v>
      </c>
      <c r="U40" s="75">
        <f t="shared" si="37"/>
        <v>0</v>
      </c>
      <c r="V40" s="75">
        <f t="shared" si="37"/>
        <v>1</v>
      </c>
      <c r="W40" s="75">
        <f t="shared" si="37"/>
        <v>0</v>
      </c>
      <c r="X40" s="75">
        <f t="shared" si="37"/>
        <v>0</v>
      </c>
      <c r="Y40" s="75">
        <f t="shared" si="37"/>
        <v>0</v>
      </c>
      <c r="Z40" s="75">
        <f t="shared" si="37"/>
        <v>0</v>
      </c>
      <c r="AA40" s="109">
        <f t="shared" si="37"/>
        <v>2</v>
      </c>
      <c r="AB40" s="301"/>
      <c r="AC40" s="110">
        <f t="shared" si="14"/>
        <v>2.0009000170000002</v>
      </c>
      <c r="AD40" s="78" t="str">
        <f t="shared" si="15"/>
        <v>Bulyáki Ádám</v>
      </c>
      <c r="AE40" s="221" t="str">
        <f>C168</f>
        <v>16cs.Dávid II.</v>
      </c>
      <c r="AF40"/>
      <c r="AG40" s="99">
        <f t="shared" si="16"/>
        <v>15</v>
      </c>
      <c r="AH40" s="99" t="s">
        <v>87</v>
      </c>
      <c r="AI40" s="220" t="str">
        <f t="shared" si="31"/>
        <v>Illés Eduárd</v>
      </c>
      <c r="AJ40" s="220">
        <f t="shared" si="18"/>
        <v>2.000196E-4</v>
      </c>
      <c r="AK40" s="220" t="str">
        <f t="shared" si="19"/>
        <v>3cs.Arany III.</v>
      </c>
      <c r="AL40" t="str">
        <f t="shared" si="12"/>
        <v>0</v>
      </c>
    </row>
    <row r="41" spans="1:38" ht="12.75" customHeight="1" thickTop="1" thickBot="1" x14ac:dyDescent="0.25">
      <c r="A41" s="306"/>
      <c r="B41" s="2" t="s">
        <v>5</v>
      </c>
      <c r="C41" s="251" t="s">
        <v>147</v>
      </c>
      <c r="D41" s="26">
        <f>'1 forduló'!D44</f>
        <v>0</v>
      </c>
      <c r="E41" s="27">
        <f>'2 forduló'!D44</f>
        <v>1</v>
      </c>
      <c r="F41" s="28">
        <f>'3 forduló'!D44</f>
        <v>1</v>
      </c>
      <c r="G41" s="28">
        <f>'4 forduló'!D44</f>
        <v>0</v>
      </c>
      <c r="H41" s="28">
        <f>'5 forduló'!D44</f>
        <v>0</v>
      </c>
      <c r="I41" s="28">
        <f>'6 forduló'!D44</f>
        <v>1</v>
      </c>
      <c r="J41" s="28">
        <f>'7 forduló'!D44</f>
        <v>1</v>
      </c>
      <c r="K41" s="28">
        <f>'8 forduló'!D44</f>
        <v>0</v>
      </c>
      <c r="L41" s="28">
        <f>'9 forduló'!D44</f>
        <v>0</v>
      </c>
      <c r="M41" s="21">
        <f t="shared" si="35"/>
        <v>4</v>
      </c>
      <c r="N41" s="317"/>
      <c r="P41" s="311"/>
      <c r="Q41" s="73" t="str">
        <f>C181</f>
        <v>17-1</v>
      </c>
      <c r="R41" s="75" t="b">
        <f t="shared" ref="R41:AA41" si="38">D181</f>
        <v>0</v>
      </c>
      <c r="S41" s="75" t="b">
        <f t="shared" si="38"/>
        <v>0</v>
      </c>
      <c r="T41" s="75" t="b">
        <f t="shared" si="38"/>
        <v>0</v>
      </c>
      <c r="U41" s="75" t="b">
        <f t="shared" si="38"/>
        <v>0</v>
      </c>
      <c r="V41" s="75" t="b">
        <f t="shared" si="38"/>
        <v>0</v>
      </c>
      <c r="W41" s="75" t="b">
        <f t="shared" si="38"/>
        <v>0</v>
      </c>
      <c r="X41" s="75" t="b">
        <f t="shared" si="38"/>
        <v>0</v>
      </c>
      <c r="Y41" s="75" t="b">
        <f t="shared" si="38"/>
        <v>0</v>
      </c>
      <c r="Z41" s="75" t="b">
        <f t="shared" si="38"/>
        <v>0</v>
      </c>
      <c r="AA41" s="109">
        <f t="shared" si="38"/>
        <v>0</v>
      </c>
      <c r="AB41" s="301"/>
      <c r="AC41" s="110">
        <f t="shared" si="14"/>
        <v>1.6800000000000011E-8</v>
      </c>
      <c r="AD41" s="78" t="str">
        <f t="shared" si="15"/>
        <v>17-1</v>
      </c>
      <c r="AE41" s="221" t="str">
        <f>C179</f>
        <v>17cs</v>
      </c>
      <c r="AF41"/>
      <c r="AG41" s="99">
        <f t="shared" si="16"/>
        <v>17</v>
      </c>
      <c r="AH41" s="99" t="s">
        <v>88</v>
      </c>
      <c r="AI41" s="220" t="str">
        <f t="shared" si="31"/>
        <v>17-1</v>
      </c>
      <c r="AJ41" s="220">
        <f t="shared" si="18"/>
        <v>1.6800000000000011E-8</v>
      </c>
      <c r="AK41" s="220" t="str">
        <f t="shared" si="19"/>
        <v>17cs</v>
      </c>
      <c r="AL41" t="str">
        <f t="shared" si="12"/>
        <v>0</v>
      </c>
    </row>
    <row r="42" spans="1:38" ht="12.75" customHeight="1" thickTop="1" thickBot="1" x14ac:dyDescent="0.25">
      <c r="A42" s="306"/>
      <c r="B42" s="2" t="s">
        <v>6</v>
      </c>
      <c r="C42" s="251" t="s">
        <v>27</v>
      </c>
      <c r="D42" s="26">
        <f>'1 forduló'!D45</f>
        <v>0</v>
      </c>
      <c r="E42" s="27">
        <f>'2 forduló'!D45</f>
        <v>0</v>
      </c>
      <c r="F42" s="28">
        <f>'3 forduló'!D45</f>
        <v>0</v>
      </c>
      <c r="G42" s="28">
        <f>'4 forduló'!D45</f>
        <v>0</v>
      </c>
      <c r="H42" s="28">
        <f>'5 forduló'!D45</f>
        <v>0</v>
      </c>
      <c r="I42" s="28">
        <f>'6 forduló'!D45</f>
        <v>0</v>
      </c>
      <c r="J42" s="28">
        <f>'7 forduló'!D45</f>
        <v>0</v>
      </c>
      <c r="K42" s="28">
        <f>'8 forduló'!D45</f>
        <v>0</v>
      </c>
      <c r="L42" s="28">
        <f>'9 forduló'!D45</f>
        <v>0</v>
      </c>
      <c r="M42" s="21">
        <f t="shared" si="35"/>
        <v>0</v>
      </c>
      <c r="N42" s="317"/>
      <c r="P42" s="311"/>
      <c r="Q42" s="73" t="str">
        <f>C192</f>
        <v>18-1</v>
      </c>
      <c r="R42" s="75" t="b">
        <f t="shared" ref="R42:AA42" si="39">D192</f>
        <v>0</v>
      </c>
      <c r="S42" s="75" t="b">
        <f t="shared" si="39"/>
        <v>0</v>
      </c>
      <c r="T42" s="75" t="b">
        <f t="shared" si="39"/>
        <v>0</v>
      </c>
      <c r="U42" s="75" t="b">
        <f t="shared" si="39"/>
        <v>0</v>
      </c>
      <c r="V42" s="75" t="b">
        <f t="shared" si="39"/>
        <v>0</v>
      </c>
      <c r="W42" s="75" t="b">
        <f t="shared" si="39"/>
        <v>0</v>
      </c>
      <c r="X42" s="75" t="b">
        <f t="shared" si="39"/>
        <v>0</v>
      </c>
      <c r="Y42" s="75" t="b">
        <f t="shared" si="39"/>
        <v>0</v>
      </c>
      <c r="Z42" s="75" t="b">
        <f t="shared" si="39"/>
        <v>0</v>
      </c>
      <c r="AA42" s="109">
        <f t="shared" si="39"/>
        <v>0</v>
      </c>
      <c r="AB42" s="301"/>
      <c r="AC42" s="110">
        <f t="shared" si="14"/>
        <v>1.660000000000001E-8</v>
      </c>
      <c r="AD42" s="78" t="str">
        <f t="shared" si="15"/>
        <v>18-1</v>
      </c>
      <c r="AE42" s="221" t="str">
        <f>C190</f>
        <v>18cs</v>
      </c>
      <c r="AF42"/>
      <c r="AG42" s="99">
        <f t="shared" si="16"/>
        <v>18</v>
      </c>
      <c r="AH42" s="99" t="s">
        <v>89</v>
      </c>
      <c r="AI42" s="220" t="str">
        <f t="shared" si="31"/>
        <v>18-1</v>
      </c>
      <c r="AJ42" s="220">
        <f t="shared" si="18"/>
        <v>1.660000000000001E-8</v>
      </c>
      <c r="AK42" s="220" t="str">
        <f t="shared" si="19"/>
        <v>18cs</v>
      </c>
      <c r="AL42" t="str">
        <f t="shared" si="12"/>
        <v>0</v>
      </c>
    </row>
    <row r="43" spans="1:38" ht="12.75" customHeight="1" thickTop="1" thickBot="1" x14ac:dyDescent="0.25">
      <c r="A43" s="307"/>
      <c r="B43" s="3" t="s">
        <v>7</v>
      </c>
      <c r="C43" s="252" t="s">
        <v>28</v>
      </c>
      <c r="D43" s="26">
        <f>'1 forduló'!D46</f>
        <v>0</v>
      </c>
      <c r="E43" s="27">
        <f>'2 forduló'!D46</f>
        <v>0</v>
      </c>
      <c r="F43" s="28">
        <f>'3 forduló'!D46</f>
        <v>0</v>
      </c>
      <c r="G43" s="28">
        <f>'4 forduló'!D46</f>
        <v>0</v>
      </c>
      <c r="H43" s="28">
        <f>'5 forduló'!D46</f>
        <v>0</v>
      </c>
      <c r="I43" s="28">
        <f>'6 forduló'!D46</f>
        <v>0</v>
      </c>
      <c r="J43" s="28">
        <f>'7 forduló'!D46</f>
        <v>0</v>
      </c>
      <c r="K43" s="28">
        <f>'8 forduló'!D46</f>
        <v>0</v>
      </c>
      <c r="L43" s="28">
        <f>'9 forduló'!D46</f>
        <v>0</v>
      </c>
      <c r="M43" s="22">
        <f t="shared" si="35"/>
        <v>0</v>
      </c>
      <c r="N43" s="318"/>
      <c r="P43" s="311"/>
      <c r="Q43" s="73" t="str">
        <f>C203</f>
        <v>19-1</v>
      </c>
      <c r="R43" s="75" t="b">
        <f t="shared" ref="R43:AA43" si="40">D203</f>
        <v>0</v>
      </c>
      <c r="S43" s="75" t="b">
        <f t="shared" si="40"/>
        <v>0</v>
      </c>
      <c r="T43" s="75" t="b">
        <f t="shared" si="40"/>
        <v>0</v>
      </c>
      <c r="U43" s="75" t="b">
        <f t="shared" si="40"/>
        <v>0</v>
      </c>
      <c r="V43" s="75" t="b">
        <f t="shared" si="40"/>
        <v>0</v>
      </c>
      <c r="W43" s="75" t="b">
        <f t="shared" si="40"/>
        <v>0</v>
      </c>
      <c r="X43" s="75" t="b">
        <f t="shared" si="40"/>
        <v>0</v>
      </c>
      <c r="Y43" s="75" t="b">
        <f t="shared" si="40"/>
        <v>0</v>
      </c>
      <c r="Z43" s="75" t="b">
        <f t="shared" si="40"/>
        <v>0</v>
      </c>
      <c r="AA43" s="109">
        <f t="shared" si="40"/>
        <v>0</v>
      </c>
      <c r="AB43" s="301"/>
      <c r="AC43" s="110">
        <f t="shared" si="14"/>
        <v>1.6400000000000011E-8</v>
      </c>
      <c r="AD43" s="78" t="str">
        <f t="shared" si="15"/>
        <v>19-1</v>
      </c>
      <c r="AE43" s="221" t="str">
        <f>C201</f>
        <v>19cs</v>
      </c>
      <c r="AF43"/>
      <c r="AG43" s="99">
        <f t="shared" si="16"/>
        <v>19</v>
      </c>
      <c r="AH43" s="99" t="s">
        <v>90</v>
      </c>
      <c r="AI43" s="220" t="str">
        <f t="shared" si="31"/>
        <v>19-1</v>
      </c>
      <c r="AJ43" s="220">
        <f t="shared" si="18"/>
        <v>1.6400000000000011E-8</v>
      </c>
      <c r="AK43" s="220" t="str">
        <f t="shared" si="19"/>
        <v>19cs</v>
      </c>
      <c r="AL43" t="str">
        <f t="shared" si="12"/>
        <v>0</v>
      </c>
    </row>
    <row r="44" spans="1:38" ht="14.25" thickTop="1" thickBot="1" x14ac:dyDescent="0.25">
      <c r="D44" s="24">
        <f>SUM(D38:D43)</f>
        <v>1.5</v>
      </c>
      <c r="E44" s="24">
        <f t="shared" ref="E44:L44" si="41">SUM(E38:E43)</f>
        <v>2</v>
      </c>
      <c r="F44" s="24">
        <f t="shared" si="41"/>
        <v>4</v>
      </c>
      <c r="G44" s="24">
        <f t="shared" si="41"/>
        <v>2</v>
      </c>
      <c r="H44" s="24">
        <f t="shared" si="41"/>
        <v>0.5</v>
      </c>
      <c r="I44" s="24">
        <f t="shared" si="41"/>
        <v>4</v>
      </c>
      <c r="J44" s="24">
        <f t="shared" si="41"/>
        <v>2</v>
      </c>
      <c r="K44" s="24">
        <f t="shared" si="41"/>
        <v>0.5</v>
      </c>
      <c r="L44" s="24">
        <f t="shared" si="41"/>
        <v>1</v>
      </c>
      <c r="P44" s="312"/>
      <c r="Q44" s="73" t="str">
        <f>C214</f>
        <v>120-1</v>
      </c>
      <c r="R44" s="75" t="b">
        <f t="shared" ref="R44:AA44" si="42">D214</f>
        <v>0</v>
      </c>
      <c r="S44" s="75" t="b">
        <f t="shared" si="42"/>
        <v>0</v>
      </c>
      <c r="T44" s="75" t="b">
        <f t="shared" si="42"/>
        <v>0</v>
      </c>
      <c r="U44" s="75" t="b">
        <f t="shared" si="42"/>
        <v>0</v>
      </c>
      <c r="V44" s="75" t="b">
        <f t="shared" si="42"/>
        <v>0</v>
      </c>
      <c r="W44" s="75" t="b">
        <f t="shared" si="42"/>
        <v>0</v>
      </c>
      <c r="X44" s="75" t="b">
        <f t="shared" si="42"/>
        <v>0</v>
      </c>
      <c r="Y44" s="75" t="b">
        <f t="shared" si="42"/>
        <v>0</v>
      </c>
      <c r="Z44" s="75" t="b">
        <f t="shared" si="42"/>
        <v>0</v>
      </c>
      <c r="AA44" s="109">
        <f t="shared" si="42"/>
        <v>0</v>
      </c>
      <c r="AB44" s="302"/>
      <c r="AC44" s="110">
        <f t="shared" si="14"/>
        <v>1.6200000000000013E-8</v>
      </c>
      <c r="AD44" s="90" t="str">
        <f t="shared" si="15"/>
        <v>120-1</v>
      </c>
      <c r="AE44" s="227" t="str">
        <f>C212</f>
        <v>20cs</v>
      </c>
      <c r="AF44"/>
      <c r="AG44" s="99">
        <f t="shared" si="16"/>
        <v>20</v>
      </c>
      <c r="AH44" s="99" t="s">
        <v>91</v>
      </c>
      <c r="AI44" s="220" t="str">
        <f t="shared" si="31"/>
        <v>120-1</v>
      </c>
      <c r="AJ44" s="220">
        <f t="shared" si="18"/>
        <v>1.6200000000000013E-8</v>
      </c>
      <c r="AK44" s="220" t="str">
        <f t="shared" si="19"/>
        <v>20cs</v>
      </c>
      <c r="AL44" t="str">
        <f t="shared" si="12"/>
        <v>0</v>
      </c>
    </row>
    <row r="45" spans="1:38" ht="14.25" thickTop="1" thickBot="1" x14ac:dyDescent="0.25">
      <c r="P45" s="303" t="s">
        <v>99</v>
      </c>
      <c r="Q45" s="73" t="str">
        <f>C6</f>
        <v>Barnóth Anita</v>
      </c>
      <c r="R45" s="73">
        <f t="shared" ref="R45:AA45" si="43">D6</f>
        <v>0.5</v>
      </c>
      <c r="S45" s="73">
        <f t="shared" si="43"/>
        <v>1</v>
      </c>
      <c r="T45" s="73">
        <f t="shared" si="43"/>
        <v>0</v>
      </c>
      <c r="U45" s="73">
        <f t="shared" si="43"/>
        <v>0</v>
      </c>
      <c r="V45" s="73">
        <f t="shared" si="43"/>
        <v>0</v>
      </c>
      <c r="W45" s="73">
        <f t="shared" si="43"/>
        <v>1</v>
      </c>
      <c r="X45" s="73">
        <f t="shared" si="43"/>
        <v>1</v>
      </c>
      <c r="Y45" s="73">
        <f t="shared" si="43"/>
        <v>1</v>
      </c>
      <c r="Z45" s="73">
        <f t="shared" si="43"/>
        <v>0</v>
      </c>
      <c r="AA45" s="109">
        <f t="shared" si="43"/>
        <v>4.5</v>
      </c>
      <c r="AB45" s="300" t="s">
        <v>99</v>
      </c>
      <c r="AC45" s="112">
        <f>AA45+(Q3/10000)</f>
        <v>4.5021000200000003</v>
      </c>
      <c r="AD45" s="86" t="str">
        <f t="shared" si="15"/>
        <v>Barnóth Anita</v>
      </c>
      <c r="AE45" s="222" t="str">
        <f>AE25</f>
        <v>1cs.Széchenyi I.</v>
      </c>
      <c r="AF45"/>
      <c r="AG45" s="228">
        <f>_xlfn.RANK.EQ(AC45,$AC$45:$AC$64,0)</f>
        <v>7</v>
      </c>
      <c r="AH45" s="228" t="s">
        <v>13</v>
      </c>
      <c r="AI45" s="229" t="str">
        <f>IF($AG$45=(Y3+1),$AD$45,IF($AG$46=(Y3+1),$AD$46,IF($AG$47=(Y3+1),$AD$47,IF($AG$48=(Y3+1),$AD$48,IF($AG$49=(Y3+1),$AD$49,IF($AG$50=(Y3+1),$AD$50,IF($AG$51=(Y3+1),$AD$51,IF($AG$52=(Y3+1),$AD$52,IF($AG$53=(Y3+1),$AD$53,IF($AG$54=(Y3+1),$AD$54,IF($AG$55=(Y3+1),$AD$55,IF($AG$56=(Y3+1),$AD$56,IF($AG$57=(Y3+1),$AD$57,IF($AG$58=(Y3+1),$AD$58,IF($AG$59=(Y3+1),$AD$59,IF($AG$60=(Y3+1),$AD$60,IF($AG$61=(Y3+1),$AD$61,IF($AG$62=(Y3+1),$AD$62,IF($AG$63=(Y3+1),$AD$63,IF($AG$64=(Y3+1),$AD$64))))))))))))))))))))</f>
        <v>Gunyecz Zoltán</v>
      </c>
      <c r="AJ45" s="229">
        <f>IF($AG$45=(Z3+1),$AC$45,IF($AG$46=(Z3+1),$AC$46,IF($AG$47=(Z3+1),$AC$47,IF($AG$48=(Z3+1),$AC$48,IF($AG$49=(Z3+1),$AC$49,IF($AG$50=(Z3+1),$AC$50,IF($AG$51=(Z3+1),$AC$51,IF($AG$52=(Z3+1),$AC$52,IF($AG$53=(Z3+1),$AC$53,IF($AG$54=(Z3+1),$AC$54,IF($AG$55=(Y3+1),$AC$55,IF($AG$56=(Y3+1),$AC$56,IF($AG$57=(Y3+1),$AC$57,IF($AG$58=(Y3+1),$AC$58,IF($AG$59=(Y3+1),$AC$69,IF($AG$60=(Y3+1),$AC$60,IF($AG$61=(Y3+1),$AC$61,IF($AG$62=(Y3+1),$AC$62,IF($AG$63=(Y3+1),$AC$63,IF($AG$64=(Y3+1),$AC$64))))))))))))))))))))</f>
        <v>8.0030000185999999</v>
      </c>
      <c r="AK45" s="229" t="str">
        <f>IF($AG$45=(Z3+1),$AE$45,IF($AG$46=(Z3+1),$AE$46,IF($AG$47=(Z3+1),$AE$47,IF($AG$48=(Z3+1),$AE$48,IF($AG$49=(Z3+1),$AE$49,IF($AG$50=(Z3+1),$AE$50,IF($AG$51=(Z3+1),$AE$51,IF($AG$52=(Z3+1),$AE$52,IF($AG$53=(Z3+1),$AE$53,IF($AG$54=(Z3+1),$AE$54,IF($AG$55=(Z3+1),$AE$55,IF($AG$56=(Z3+1),$AE$56,IF($AG$57=(Z3+1),$AE$57,IF($AG$58=(Z3+1),$AE$58,IF($AG$59=(Z3+1),$AE$59,IF($AG$60=(Z3+1),$AE$60,IF($AG$61=(Z3+1),$AE$61,IF($AG$62=(Z3+1),$AE$62,IF($AG$63=(Z3+1),$AE$63,IF($AG$64=(Z3+1),$AE$64))))))))))))))))))))</f>
        <v>8cs.SISE I.</v>
      </c>
      <c r="AL45" t="str">
        <f t="shared" si="12"/>
        <v>0</v>
      </c>
    </row>
    <row r="46" spans="1:38" ht="14.25" thickTop="1" thickBot="1" x14ac:dyDescent="0.25">
      <c r="P46" s="303"/>
      <c r="Q46" s="73" t="str">
        <f>C17</f>
        <v>Lőrincz Kevin</v>
      </c>
      <c r="R46" s="73">
        <f t="shared" ref="R46:AA46" si="44">D17</f>
        <v>0</v>
      </c>
      <c r="S46" s="73">
        <f t="shared" si="44"/>
        <v>0</v>
      </c>
      <c r="T46" s="73">
        <f t="shared" si="44"/>
        <v>0</v>
      </c>
      <c r="U46" s="73">
        <f t="shared" si="44"/>
        <v>0</v>
      </c>
      <c r="V46" s="73">
        <f t="shared" si="44"/>
        <v>0</v>
      </c>
      <c r="W46" s="73">
        <f t="shared" si="44"/>
        <v>0</v>
      </c>
      <c r="X46" s="73">
        <f t="shared" si="44"/>
        <v>0</v>
      </c>
      <c r="Y46" s="73">
        <f t="shared" si="44"/>
        <v>0</v>
      </c>
      <c r="Z46" s="73">
        <f t="shared" si="44"/>
        <v>0</v>
      </c>
      <c r="AA46" s="109">
        <f t="shared" si="44"/>
        <v>0</v>
      </c>
      <c r="AB46" s="301"/>
      <c r="AC46" s="112">
        <f t="shared" ref="AC46:AC64" si="45">AA46+(Q4/10000)</f>
        <v>1.8500198000000001E-3</v>
      </c>
      <c r="AD46" s="79" t="str">
        <f t="shared" si="15"/>
        <v>Lőrincz Kevin</v>
      </c>
      <c r="AE46" s="222" t="str">
        <f t="shared" ref="AE46:AE64" si="46">AE26</f>
        <v>2cs.Vaja</v>
      </c>
      <c r="AF46"/>
      <c r="AG46" s="228">
        <f t="shared" ref="AG46:AG64" si="47">_xlfn.RANK.EQ(AC46,$AC$45:$AC$64,0)</f>
        <v>16</v>
      </c>
      <c r="AH46" s="228" t="s">
        <v>14</v>
      </c>
      <c r="AI46" s="229" t="str">
        <f t="shared" ref="AI46:AI64" si="48">IF($AG$45=(Y4+1),$AD$45,IF($AG$46=(Y4+1),$AD$46,IF($AG$47=(Y4+1),$AD$47,IF($AG$48=(Y4+1),$AD$48,IF($AG$49=(Y4+1),$AD$49,IF($AG$50=(Y4+1),$AD$50,IF($AG$51=(Y4+1),$AD$51,IF($AG$52=(Y4+1),$AD$52,IF($AG$53=(Y4+1),$AD$53,IF($AG$54=(Y4+1),$AD$54,IF($AG$55=(Y4+1),$AD$55,IF($AG$56=(Y4+1),$AD$56,IF($AG$57=(Y4+1),$AD$57,IF($AG$58=(Y4+1),$AD$58,IF($AG$59=(Y4+1),$AD$59,IF($AG$60=(Y4+1),$AD$60,IF($AG$61=(Y4+1),$AD$61,IF($AG$62=(Y4+1),$AD$62,IF($AG$63=(Y4+1),$AD$63,IF($AG$64=(Y4+1),$AD$64))))))))))))))))))))</f>
        <v>Sólyom István</v>
      </c>
      <c r="AJ46" s="229">
        <f t="shared" ref="AJ46:AJ64" si="49">IF($AG$45=(Z4+1),$AC$45,IF($AG$46=(Z4+1),$AC$46,IF($AG$47=(Z4+1),$AC$47,IF($AG$48=(Z4+1),$AC$48,IF($AG$49=(Z4+1),$AC$49,IF($AG$50=(Z4+1),$AC$50,IF($AG$51=(Z4+1),$AC$51,IF($AG$52=(Z4+1),$AC$52,IF($AG$53=(Z4+1),$AC$53,IF($AG$54=(Z4+1),$AC$54,IF($AG$55=(Y4+1),$AC$55,IF($AG$56=(Y4+1),$AC$56,IF($AG$57=(Y4+1),$AC$57,IF($AG$58=(Y4+1),$AC$58,IF($AG$59=(Y4+1),$AC$69,IF($AG$60=(Y4+1),$AC$60,IF($AG$61=(Y4+1),$AC$61,IF($AG$62=(Y4+1),$AC$62,IF($AG$63=(Y4+1),$AC$63,IF($AG$64=(Y4+1),$AC$64))))))))))))))))))))</f>
        <v>7.0019500179999996</v>
      </c>
      <c r="AK46" s="229" t="str">
        <f t="shared" ref="AK46:AK64" si="50">IF($AG$45=(Z4+1),$AE$45,IF($AG$46=(Z4+1),$AE$46,IF($AG$47=(Z4+1),$AE$47,IF($AG$48=(Z4+1),$AE$48,IF($AG$49=(Z4+1),$AE$49,IF($AG$50=(Z4+1),$AE$50,IF($AG$51=(Z4+1),$AE$51,IF($AG$52=(Z4+1),$AE$52,IF($AG$53=(Z4+1),$AE$53,IF($AG$54=(Z4+1),$AE$54,IF($AG$55=(Z4+1),$AE$55,IF($AG$56=(Z4+1),$AE$56,IF($AG$57=(Z4+1),$AE$57,IF($AG$58=(Z4+1),$AE$58,IF($AG$59=(Z4+1),$AE$59,IF($AG$60=(Z4+1),$AE$60,IF($AG$61=(Z4+1),$AE$61,IF($AG$62=(Z4+1),$AE$62,IF($AG$63=(Z4+1),$AE$63,IF($AG$64=(Z4+1),$AE$64))))))))))))))))))))</f>
        <v>11cs.Vaja I.</v>
      </c>
      <c r="AL46" t="str">
        <f t="shared" si="12"/>
        <v>0</v>
      </c>
    </row>
    <row r="47" spans="1:38" ht="12.75" customHeight="1" thickTop="1" thickBot="1" x14ac:dyDescent="0.3">
      <c r="A47" s="308" t="s">
        <v>0</v>
      </c>
      <c r="B47" s="309"/>
      <c r="C47" s="246" t="s">
        <v>126</v>
      </c>
      <c r="D47" s="313" t="s">
        <v>12</v>
      </c>
      <c r="E47" s="314"/>
      <c r="F47" s="315"/>
      <c r="G47" s="315"/>
      <c r="H47" s="315"/>
      <c r="I47" s="315"/>
      <c r="J47" s="315"/>
      <c r="K47" s="315"/>
      <c r="L47" s="315"/>
      <c r="M47" s="20" t="s">
        <v>16</v>
      </c>
      <c r="N47" s="316">
        <f>SUM(D55:L55)</f>
        <v>18.5</v>
      </c>
      <c r="P47" s="303"/>
      <c r="Q47" s="73" t="str">
        <f>C28</f>
        <v>Benicsák Patrícia</v>
      </c>
      <c r="R47" s="73">
        <f t="shared" ref="R47:AA47" si="51">D28</f>
        <v>0</v>
      </c>
      <c r="S47" s="73">
        <f t="shared" si="51"/>
        <v>0</v>
      </c>
      <c r="T47" s="73">
        <f t="shared" si="51"/>
        <v>0</v>
      </c>
      <c r="U47" s="73">
        <f t="shared" si="51"/>
        <v>0</v>
      </c>
      <c r="V47" s="73">
        <f t="shared" si="51"/>
        <v>1</v>
      </c>
      <c r="W47" s="73">
        <f t="shared" si="51"/>
        <v>0</v>
      </c>
      <c r="X47" s="73">
        <f t="shared" si="51"/>
        <v>0</v>
      </c>
      <c r="Y47" s="73">
        <f t="shared" si="51"/>
        <v>0</v>
      </c>
      <c r="Z47" s="73">
        <f t="shared" si="51"/>
        <v>0</v>
      </c>
      <c r="AA47" s="109">
        <f t="shared" si="51"/>
        <v>1</v>
      </c>
      <c r="AB47" s="301"/>
      <c r="AC47" s="112">
        <f t="shared" si="45"/>
        <v>1.0002000196</v>
      </c>
      <c r="AD47" s="79" t="str">
        <f t="shared" si="15"/>
        <v>Benicsák Patrícia</v>
      </c>
      <c r="AE47" s="222" t="str">
        <f t="shared" si="46"/>
        <v>3cs.Arany III.</v>
      </c>
      <c r="AF47"/>
      <c r="AG47" s="228">
        <f t="shared" si="47"/>
        <v>15</v>
      </c>
      <c r="AH47" s="228" t="s">
        <v>15</v>
      </c>
      <c r="AI47" s="229" t="str">
        <f t="shared" si="48"/>
        <v>Tordai Ákos</v>
      </c>
      <c r="AJ47" s="229">
        <f t="shared" si="49"/>
        <v>6.5028500190000003</v>
      </c>
      <c r="AK47" s="229" t="str">
        <f t="shared" si="50"/>
        <v>6cs.Piremon</v>
      </c>
      <c r="AL47" t="str">
        <f t="shared" si="12"/>
        <v>0</v>
      </c>
    </row>
    <row r="48" spans="1:38" ht="12.75" customHeight="1" thickTop="1" thickBot="1" x14ac:dyDescent="0.25">
      <c r="A48" s="305">
        <v>5</v>
      </c>
      <c r="B48" s="1"/>
      <c r="C48" s="250" t="s">
        <v>1</v>
      </c>
      <c r="D48" s="29" t="s">
        <v>13</v>
      </c>
      <c r="E48" s="30" t="s">
        <v>14</v>
      </c>
      <c r="F48" s="30" t="s">
        <v>15</v>
      </c>
      <c r="G48" s="30" t="s">
        <v>17</v>
      </c>
      <c r="H48" s="30" t="s">
        <v>18</v>
      </c>
      <c r="I48" s="30" t="s">
        <v>21</v>
      </c>
      <c r="J48" s="30" t="s">
        <v>22</v>
      </c>
      <c r="K48" s="30" t="s">
        <v>36</v>
      </c>
      <c r="L48" s="30" t="s">
        <v>37</v>
      </c>
      <c r="M48" s="39"/>
      <c r="N48" s="317"/>
      <c r="P48" s="303"/>
      <c r="Q48" s="73" t="str">
        <f>C39</f>
        <v>Balogh Dániel</v>
      </c>
      <c r="R48" s="73">
        <f t="shared" ref="R48:AA48" si="52">D39</f>
        <v>0</v>
      </c>
      <c r="S48" s="73">
        <f t="shared" si="52"/>
        <v>0</v>
      </c>
      <c r="T48" s="73">
        <f t="shared" si="52"/>
        <v>1</v>
      </c>
      <c r="U48" s="73">
        <f t="shared" si="52"/>
        <v>0</v>
      </c>
      <c r="V48" s="73">
        <f t="shared" si="52"/>
        <v>0</v>
      </c>
      <c r="W48" s="73">
        <f t="shared" si="52"/>
        <v>1</v>
      </c>
      <c r="X48" s="73">
        <f t="shared" si="52"/>
        <v>0</v>
      </c>
      <c r="Y48" s="73">
        <f t="shared" si="52"/>
        <v>0</v>
      </c>
      <c r="Z48" s="73">
        <f t="shared" si="52"/>
        <v>0</v>
      </c>
      <c r="AA48" s="109">
        <f t="shared" si="52"/>
        <v>2</v>
      </c>
      <c r="AB48" s="301"/>
      <c r="AC48" s="112">
        <f t="shared" si="45"/>
        <v>2.0017500194000002</v>
      </c>
      <c r="AD48" s="79" t="str">
        <f t="shared" si="15"/>
        <v>Balogh Dániel</v>
      </c>
      <c r="AE48" s="222" t="str">
        <f t="shared" si="46"/>
        <v>4cs.Demecser</v>
      </c>
      <c r="AF48"/>
      <c r="AG48" s="228">
        <f t="shared" si="47"/>
        <v>14</v>
      </c>
      <c r="AH48" s="228" t="s">
        <v>17</v>
      </c>
      <c r="AI48" s="229" t="str">
        <f t="shared" si="48"/>
        <v>Ugyan Dániel</v>
      </c>
      <c r="AJ48" s="229">
        <f t="shared" si="49"/>
        <v>6.5021000178000001</v>
      </c>
      <c r="AK48" s="229" t="str">
        <f t="shared" si="50"/>
        <v>12cs.SISE II.</v>
      </c>
      <c r="AL48" t="str">
        <f t="shared" si="12"/>
        <v>0</v>
      </c>
    </row>
    <row r="49" spans="1:38" ht="12.75" customHeight="1" thickTop="1" thickBot="1" x14ac:dyDescent="0.25">
      <c r="A49" s="306"/>
      <c r="B49" s="2" t="s">
        <v>2</v>
      </c>
      <c r="C49" s="251" t="s">
        <v>159</v>
      </c>
      <c r="D49" s="26">
        <f>'1 forduló'!D52</f>
        <v>1</v>
      </c>
      <c r="E49" s="27">
        <f>'2 forduló'!D52</f>
        <v>1</v>
      </c>
      <c r="F49" s="28">
        <f>'3 forduló'!D52</f>
        <v>0</v>
      </c>
      <c r="G49" s="28">
        <f>'4 forduló'!D52</f>
        <v>1</v>
      </c>
      <c r="H49" s="28">
        <f>'5 forduló'!D52</f>
        <v>0.5</v>
      </c>
      <c r="I49" s="28">
        <f>'6 forduló'!D52</f>
        <v>0</v>
      </c>
      <c r="J49" s="28">
        <f>'7 forduló'!D52</f>
        <v>1</v>
      </c>
      <c r="K49" s="28">
        <f>'8 forduló'!D52</f>
        <v>0.5</v>
      </c>
      <c r="L49" s="28">
        <f>'9 forduló'!D52</f>
        <v>0.5</v>
      </c>
      <c r="M49" s="40">
        <f>SUM(D49:L49)</f>
        <v>5.5</v>
      </c>
      <c r="N49" s="317"/>
      <c r="P49" s="303"/>
      <c r="Q49" s="73" t="str">
        <f>C50</f>
        <v>Palkovics Balázs</v>
      </c>
      <c r="R49" s="73">
        <f t="shared" ref="R49:AA49" si="53">D50</f>
        <v>1</v>
      </c>
      <c r="S49" s="73">
        <f t="shared" si="53"/>
        <v>0</v>
      </c>
      <c r="T49" s="73">
        <f t="shared" si="53"/>
        <v>0</v>
      </c>
      <c r="U49" s="73">
        <f t="shared" si="53"/>
        <v>1</v>
      </c>
      <c r="V49" s="73">
        <f t="shared" si="53"/>
        <v>1</v>
      </c>
      <c r="W49" s="73">
        <f t="shared" si="53"/>
        <v>0</v>
      </c>
      <c r="X49" s="73">
        <f t="shared" si="53"/>
        <v>0</v>
      </c>
      <c r="Y49" s="73">
        <f t="shared" si="53"/>
        <v>0</v>
      </c>
      <c r="Z49" s="73">
        <f t="shared" si="53"/>
        <v>0</v>
      </c>
      <c r="AA49" s="109">
        <f t="shared" si="53"/>
        <v>3</v>
      </c>
      <c r="AB49" s="301"/>
      <c r="AC49" s="112">
        <f t="shared" si="45"/>
        <v>3.0018500191999999</v>
      </c>
      <c r="AD49" s="79" t="str">
        <f t="shared" si="15"/>
        <v>Palkovics Balázs</v>
      </c>
      <c r="AE49" s="222" t="str">
        <f t="shared" si="46"/>
        <v>5cs.Arany I.</v>
      </c>
      <c r="AF49"/>
      <c r="AG49" s="228">
        <f t="shared" si="47"/>
        <v>12</v>
      </c>
      <c r="AH49" s="228" t="s">
        <v>18</v>
      </c>
      <c r="AI49" s="229" t="str">
        <f t="shared" si="48"/>
        <v>Morvai Dávid</v>
      </c>
      <c r="AJ49" s="229">
        <f t="shared" si="49"/>
        <v>6.0016500176000003</v>
      </c>
      <c r="AK49" s="229" t="str">
        <f t="shared" si="50"/>
        <v>13cs.Dávid I.</v>
      </c>
      <c r="AL49" t="str">
        <f t="shared" si="12"/>
        <v>0</v>
      </c>
    </row>
    <row r="50" spans="1:38" ht="12.75" customHeight="1" thickTop="1" thickBot="1" x14ac:dyDescent="0.25">
      <c r="A50" s="306"/>
      <c r="B50" s="2" t="s">
        <v>3</v>
      </c>
      <c r="C50" s="251" t="s">
        <v>160</v>
      </c>
      <c r="D50" s="26">
        <f>'1 forduló'!D53</f>
        <v>1</v>
      </c>
      <c r="E50" s="27">
        <f>'2 forduló'!D53</f>
        <v>0</v>
      </c>
      <c r="F50" s="28">
        <f>'3 forduló'!D53</f>
        <v>0</v>
      </c>
      <c r="G50" s="28">
        <f>'4 forduló'!D53</f>
        <v>1</v>
      </c>
      <c r="H50" s="28">
        <f>'5 forduló'!D53</f>
        <v>1</v>
      </c>
      <c r="I50" s="28">
        <f>'6 forduló'!D53</f>
        <v>0</v>
      </c>
      <c r="J50" s="28">
        <f>'7 forduló'!D53</f>
        <v>0</v>
      </c>
      <c r="K50" s="28">
        <f>'8 forduló'!D53</f>
        <v>0</v>
      </c>
      <c r="L50" s="28">
        <f>'9 forduló'!D53</f>
        <v>0</v>
      </c>
      <c r="M50" s="21">
        <f t="shared" ref="M50:M54" si="54">SUM(D50:L50)</f>
        <v>3</v>
      </c>
      <c r="N50" s="317"/>
      <c r="P50" s="303"/>
      <c r="Q50" s="73" t="str">
        <f>C61</f>
        <v>Tordai Ákos</v>
      </c>
      <c r="R50" s="73">
        <f t="shared" ref="R50:AA50" si="55">D61</f>
        <v>1</v>
      </c>
      <c r="S50" s="73">
        <f t="shared" si="55"/>
        <v>1</v>
      </c>
      <c r="T50" s="73">
        <f t="shared" si="55"/>
        <v>0</v>
      </c>
      <c r="U50" s="73">
        <f t="shared" si="55"/>
        <v>1</v>
      </c>
      <c r="V50" s="73">
        <f t="shared" si="55"/>
        <v>1</v>
      </c>
      <c r="W50" s="73">
        <f t="shared" si="55"/>
        <v>1</v>
      </c>
      <c r="X50" s="73">
        <f t="shared" si="55"/>
        <v>0</v>
      </c>
      <c r="Y50" s="73">
        <f t="shared" si="55"/>
        <v>0.5</v>
      </c>
      <c r="Z50" s="73">
        <f t="shared" si="55"/>
        <v>1</v>
      </c>
      <c r="AA50" s="109">
        <f t="shared" si="55"/>
        <v>6.5</v>
      </c>
      <c r="AB50" s="301"/>
      <c r="AC50" s="112">
        <f t="shared" si="45"/>
        <v>6.5028500190000003</v>
      </c>
      <c r="AD50" s="79" t="str">
        <f t="shared" si="15"/>
        <v>Tordai Ákos</v>
      </c>
      <c r="AE50" s="222" t="str">
        <f t="shared" si="46"/>
        <v>6cs.Piremon</v>
      </c>
      <c r="AF50"/>
      <c r="AG50" s="228">
        <f t="shared" si="47"/>
        <v>3</v>
      </c>
      <c r="AH50" s="228" t="s">
        <v>21</v>
      </c>
      <c r="AI50" s="229" t="str">
        <f t="shared" si="48"/>
        <v>Hetei Ferenc</v>
      </c>
      <c r="AJ50" s="229">
        <f t="shared" si="49"/>
        <v>4.5026000183999999</v>
      </c>
      <c r="AK50" s="229" t="str">
        <f t="shared" si="50"/>
        <v>9cs.Nyírbátor</v>
      </c>
      <c r="AL50" t="str">
        <f t="shared" si="12"/>
        <v>0</v>
      </c>
    </row>
    <row r="51" spans="1:38" ht="12.75" customHeight="1" thickTop="1" thickBot="1" x14ac:dyDescent="0.25">
      <c r="A51" s="306"/>
      <c r="B51" s="2" t="s">
        <v>4</v>
      </c>
      <c r="C51" s="251" t="s">
        <v>161</v>
      </c>
      <c r="D51" s="26">
        <f>'1 forduló'!D54</f>
        <v>0.5</v>
      </c>
      <c r="E51" s="27">
        <f>'2 forduló'!D54</f>
        <v>0</v>
      </c>
      <c r="F51" s="28">
        <f>'3 forduló'!D54</f>
        <v>0</v>
      </c>
      <c r="G51" s="28">
        <f>'4 forduló'!D54</f>
        <v>1</v>
      </c>
      <c r="H51" s="28">
        <f>'5 forduló'!D54</f>
        <v>1</v>
      </c>
      <c r="I51" s="28">
        <f>'6 forduló'!D54</f>
        <v>0</v>
      </c>
      <c r="J51" s="28">
        <f>'7 forduló'!D54</f>
        <v>1</v>
      </c>
      <c r="K51" s="28">
        <f>'8 forduló'!D54</f>
        <v>1</v>
      </c>
      <c r="L51" s="28">
        <f>'9 forduló'!D54</f>
        <v>0</v>
      </c>
      <c r="M51" s="21">
        <f t="shared" si="54"/>
        <v>4.5</v>
      </c>
      <c r="N51" s="317"/>
      <c r="P51" s="303"/>
      <c r="Q51" s="73" t="str">
        <f>C72</f>
        <v>Gerle Zsanett</v>
      </c>
      <c r="R51" s="73">
        <f t="shared" ref="R51:AA51" si="56">D72</f>
        <v>0</v>
      </c>
      <c r="S51" s="73">
        <f t="shared" si="56"/>
        <v>0</v>
      </c>
      <c r="T51" s="73">
        <f t="shared" si="56"/>
        <v>1</v>
      </c>
      <c r="U51" s="73">
        <f t="shared" si="56"/>
        <v>1</v>
      </c>
      <c r="V51" s="73">
        <f t="shared" si="56"/>
        <v>0</v>
      </c>
      <c r="W51" s="73">
        <f t="shared" si="56"/>
        <v>0</v>
      </c>
      <c r="X51" s="73">
        <f t="shared" si="56"/>
        <v>1</v>
      </c>
      <c r="Y51" s="73">
        <f t="shared" si="56"/>
        <v>0</v>
      </c>
      <c r="Z51" s="73">
        <f t="shared" si="56"/>
        <v>1</v>
      </c>
      <c r="AA51" s="109">
        <f t="shared" si="56"/>
        <v>4</v>
      </c>
      <c r="AB51" s="301"/>
      <c r="AC51" s="112">
        <f t="shared" si="45"/>
        <v>4.0017500188000001</v>
      </c>
      <c r="AD51" s="79" t="str">
        <f t="shared" si="15"/>
        <v>Gerle Zsanett</v>
      </c>
      <c r="AE51" s="222" t="str">
        <f t="shared" si="46"/>
        <v>7cs.Arany II "Piremon nők"</v>
      </c>
      <c r="AF51"/>
      <c r="AG51" s="228">
        <f t="shared" si="47"/>
        <v>9</v>
      </c>
      <c r="AH51" s="228" t="s">
        <v>22</v>
      </c>
      <c r="AI51" s="229" t="str">
        <f t="shared" si="48"/>
        <v>Barnóth Anita</v>
      </c>
      <c r="AJ51" s="229">
        <f t="shared" si="49"/>
        <v>4.5021000200000003</v>
      </c>
      <c r="AK51" s="229" t="str">
        <f t="shared" si="50"/>
        <v>1cs.Széchenyi I.</v>
      </c>
      <c r="AL51" t="str">
        <f t="shared" si="12"/>
        <v>0</v>
      </c>
    </row>
    <row r="52" spans="1:38" ht="12.75" customHeight="1" thickTop="1" thickBot="1" x14ac:dyDescent="0.25">
      <c r="A52" s="306"/>
      <c r="B52" s="2" t="s">
        <v>5</v>
      </c>
      <c r="C52" s="251" t="s">
        <v>162</v>
      </c>
      <c r="D52" s="26">
        <f>'1 forduló'!D55</f>
        <v>1</v>
      </c>
      <c r="E52" s="27">
        <f>'2 forduló'!D55</f>
        <v>0</v>
      </c>
      <c r="F52" s="28">
        <f>'3 forduló'!D55</f>
        <v>0</v>
      </c>
      <c r="G52" s="28">
        <f>'4 forduló'!D55</f>
        <v>1</v>
      </c>
      <c r="H52" s="28">
        <f>'5 forduló'!D55</f>
        <v>1</v>
      </c>
      <c r="I52" s="28">
        <f>'6 forduló'!D55</f>
        <v>0</v>
      </c>
      <c r="J52" s="28">
        <f>'7 forduló'!D55</f>
        <v>1</v>
      </c>
      <c r="K52" s="28">
        <f>'8 forduló'!D55</f>
        <v>0.5</v>
      </c>
      <c r="L52" s="28">
        <f>'9 forduló'!D55</f>
        <v>0</v>
      </c>
      <c r="M52" s="21">
        <f t="shared" si="54"/>
        <v>4.5</v>
      </c>
      <c r="N52" s="317"/>
      <c r="P52" s="303"/>
      <c r="Q52" s="73" t="str">
        <f>C83</f>
        <v>Gunyecz Zoltán</v>
      </c>
      <c r="R52" s="73">
        <f t="shared" ref="R52:AA52" si="57">D83</f>
        <v>1</v>
      </c>
      <c r="S52" s="73">
        <f t="shared" si="57"/>
        <v>1</v>
      </c>
      <c r="T52" s="73">
        <f t="shared" si="57"/>
        <v>1</v>
      </c>
      <c r="U52" s="73">
        <f t="shared" si="57"/>
        <v>1</v>
      </c>
      <c r="V52" s="73">
        <f t="shared" si="57"/>
        <v>1</v>
      </c>
      <c r="W52" s="73">
        <f t="shared" si="57"/>
        <v>1</v>
      </c>
      <c r="X52" s="73">
        <f t="shared" si="57"/>
        <v>0</v>
      </c>
      <c r="Y52" s="73">
        <f t="shared" si="57"/>
        <v>1</v>
      </c>
      <c r="Z52" s="73">
        <f t="shared" si="57"/>
        <v>1</v>
      </c>
      <c r="AA52" s="109">
        <f t="shared" si="57"/>
        <v>8</v>
      </c>
      <c r="AB52" s="301"/>
      <c r="AC52" s="112">
        <f t="shared" si="45"/>
        <v>8.0030000185999999</v>
      </c>
      <c r="AD52" s="79" t="str">
        <f t="shared" si="15"/>
        <v>Gunyecz Zoltán</v>
      </c>
      <c r="AE52" s="222" t="str">
        <f t="shared" si="46"/>
        <v>8cs.SISE I.</v>
      </c>
      <c r="AF52"/>
      <c r="AG52" s="228">
        <f t="shared" si="47"/>
        <v>1</v>
      </c>
      <c r="AH52" s="228" t="s">
        <v>36</v>
      </c>
      <c r="AI52" s="229" t="str">
        <f t="shared" si="48"/>
        <v>Deme Sándor</v>
      </c>
      <c r="AJ52" s="229">
        <f t="shared" si="49"/>
        <v>4.5014000182</v>
      </c>
      <c r="AK52" s="229" t="str">
        <f t="shared" si="50"/>
        <v>10cs.Széchenyi II</v>
      </c>
      <c r="AL52" t="str">
        <f t="shared" si="12"/>
        <v>0</v>
      </c>
    </row>
    <row r="53" spans="1:38" ht="12.75" customHeight="1" thickTop="1" thickBot="1" x14ac:dyDescent="0.25">
      <c r="A53" s="306"/>
      <c r="B53" s="2" t="s">
        <v>6</v>
      </c>
      <c r="C53" s="251" t="s">
        <v>220</v>
      </c>
      <c r="D53" s="26">
        <f>'1 forduló'!D56</f>
        <v>0</v>
      </c>
      <c r="E53" s="27">
        <f>'2 forduló'!D56</f>
        <v>0</v>
      </c>
      <c r="F53" s="28">
        <f>'3 forduló'!D56</f>
        <v>0</v>
      </c>
      <c r="G53" s="28">
        <f>'4 forduló'!D56</f>
        <v>0</v>
      </c>
      <c r="H53" s="28">
        <f>'5 forduló'!D56</f>
        <v>0</v>
      </c>
      <c r="I53" s="28">
        <f>'6 forduló'!D56</f>
        <v>0</v>
      </c>
      <c r="J53" s="28">
        <f>'7 forduló'!D56</f>
        <v>0</v>
      </c>
      <c r="K53" s="28">
        <f>'8 forduló'!D56</f>
        <v>1</v>
      </c>
      <c r="L53" s="28">
        <f>'9 forduló'!D56</f>
        <v>0</v>
      </c>
      <c r="M53" s="21">
        <f t="shared" si="54"/>
        <v>1</v>
      </c>
      <c r="N53" s="317"/>
      <c r="P53" s="303"/>
      <c r="Q53" s="73" t="str">
        <f>C94</f>
        <v>Hetei Ferenc</v>
      </c>
      <c r="R53" s="73">
        <f t="shared" ref="R53:AA53" si="58">D94</f>
        <v>0.5</v>
      </c>
      <c r="S53" s="73">
        <f t="shared" si="58"/>
        <v>1</v>
      </c>
      <c r="T53" s="73">
        <f t="shared" si="58"/>
        <v>1</v>
      </c>
      <c r="U53" s="73">
        <f t="shared" si="58"/>
        <v>0</v>
      </c>
      <c r="V53" s="73">
        <f t="shared" si="58"/>
        <v>1</v>
      </c>
      <c r="W53" s="73">
        <f t="shared" si="58"/>
        <v>0</v>
      </c>
      <c r="X53" s="73">
        <f t="shared" si="58"/>
        <v>0</v>
      </c>
      <c r="Y53" s="73">
        <f t="shared" si="58"/>
        <v>0</v>
      </c>
      <c r="Z53" s="73">
        <f t="shared" si="58"/>
        <v>1</v>
      </c>
      <c r="AA53" s="109">
        <f t="shared" si="58"/>
        <v>4.5</v>
      </c>
      <c r="AB53" s="301"/>
      <c r="AC53" s="112">
        <f t="shared" si="45"/>
        <v>4.5026000183999999</v>
      </c>
      <c r="AD53" s="79" t="str">
        <f t="shared" si="15"/>
        <v>Hetei Ferenc</v>
      </c>
      <c r="AE53" s="222" t="str">
        <f t="shared" si="46"/>
        <v>9cs.Nyírbátor</v>
      </c>
      <c r="AF53"/>
      <c r="AG53" s="228">
        <f t="shared" si="47"/>
        <v>6</v>
      </c>
      <c r="AH53" s="228" t="s">
        <v>37</v>
      </c>
      <c r="AI53" s="229" t="str">
        <f t="shared" si="48"/>
        <v>Gerle Zsanett</v>
      </c>
      <c r="AJ53" s="229">
        <f t="shared" si="49"/>
        <v>4.0017500188000001</v>
      </c>
      <c r="AK53" s="229" t="str">
        <f t="shared" si="50"/>
        <v>7cs.Arany II "Piremon nők"</v>
      </c>
      <c r="AL53" t="str">
        <f t="shared" si="12"/>
        <v>0</v>
      </c>
    </row>
    <row r="54" spans="1:38" ht="14.25" thickTop="1" thickBot="1" x14ac:dyDescent="0.25">
      <c r="A54" s="307"/>
      <c r="B54" s="3" t="s">
        <v>7</v>
      </c>
      <c r="C54" s="252" t="s">
        <v>29</v>
      </c>
      <c r="D54" s="26">
        <f>'1 forduló'!D57</f>
        <v>0</v>
      </c>
      <c r="E54" s="27">
        <f>'2 forduló'!D57</f>
        <v>0</v>
      </c>
      <c r="F54" s="28">
        <f>'3 forduló'!D57</f>
        <v>0</v>
      </c>
      <c r="G54" s="28">
        <f>'4 forduló'!D57</f>
        <v>0</v>
      </c>
      <c r="H54" s="28">
        <f>'5 forduló'!D57</f>
        <v>0</v>
      </c>
      <c r="I54" s="28">
        <f>'6 forduló'!D57</f>
        <v>0</v>
      </c>
      <c r="J54" s="28">
        <f>'7 forduló'!D57</f>
        <v>0</v>
      </c>
      <c r="K54" s="28">
        <f>'8 forduló'!D57</f>
        <v>0</v>
      </c>
      <c r="L54" s="28">
        <f>'9 forduló'!D57</f>
        <v>0</v>
      </c>
      <c r="M54" s="22">
        <f t="shared" si="54"/>
        <v>0</v>
      </c>
      <c r="N54" s="318"/>
      <c r="P54" s="303"/>
      <c r="Q54" s="73" t="str">
        <f>C105</f>
        <v>Deme Sándor</v>
      </c>
      <c r="R54" s="73">
        <f t="shared" ref="R54:AA54" si="59">D105</f>
        <v>1</v>
      </c>
      <c r="S54" s="73">
        <f t="shared" si="59"/>
        <v>0</v>
      </c>
      <c r="T54" s="73">
        <f t="shared" si="59"/>
        <v>0.5</v>
      </c>
      <c r="U54" s="73">
        <f t="shared" si="59"/>
        <v>1</v>
      </c>
      <c r="V54" s="73">
        <f t="shared" si="59"/>
        <v>1</v>
      </c>
      <c r="W54" s="73">
        <f t="shared" si="59"/>
        <v>0</v>
      </c>
      <c r="X54" s="73">
        <f t="shared" si="59"/>
        <v>0</v>
      </c>
      <c r="Y54" s="73">
        <f t="shared" si="59"/>
        <v>1</v>
      </c>
      <c r="Z54" s="73">
        <f t="shared" si="59"/>
        <v>0</v>
      </c>
      <c r="AA54" s="109">
        <f t="shared" si="59"/>
        <v>4.5</v>
      </c>
      <c r="AB54" s="301"/>
      <c r="AC54" s="112">
        <f t="shared" si="45"/>
        <v>4.5014000182</v>
      </c>
      <c r="AD54" s="79" t="str">
        <f t="shared" si="15"/>
        <v>Deme Sándor</v>
      </c>
      <c r="AE54" s="222" t="str">
        <f t="shared" si="46"/>
        <v>10cs.Széchenyi II</v>
      </c>
      <c r="AF54"/>
      <c r="AG54" s="228">
        <f t="shared" si="47"/>
        <v>8</v>
      </c>
      <c r="AH54" s="228" t="s">
        <v>81</v>
      </c>
      <c r="AI54" s="229" t="str">
        <f t="shared" si="48"/>
        <v>Székely Dániel</v>
      </c>
      <c r="AJ54" s="229">
        <f t="shared" si="49"/>
        <v>4.0009000170000002</v>
      </c>
      <c r="AK54" s="229" t="str">
        <f t="shared" si="50"/>
        <v>16cs.Dávid II.</v>
      </c>
      <c r="AL54" t="str">
        <f t="shared" si="12"/>
        <v>0</v>
      </c>
    </row>
    <row r="55" spans="1:38" ht="14.25" thickTop="1" thickBot="1" x14ac:dyDescent="0.25">
      <c r="D55" s="24">
        <f>SUM(D49:D54)</f>
        <v>3.5</v>
      </c>
      <c r="E55" s="24">
        <f t="shared" ref="E55:L55" si="60">SUM(E49:E54)</f>
        <v>1</v>
      </c>
      <c r="F55" s="24">
        <f t="shared" si="60"/>
        <v>0</v>
      </c>
      <c r="G55" s="24">
        <f t="shared" si="60"/>
        <v>4</v>
      </c>
      <c r="H55" s="24">
        <f t="shared" si="60"/>
        <v>3.5</v>
      </c>
      <c r="I55" s="24">
        <f t="shared" si="60"/>
        <v>0</v>
      </c>
      <c r="J55" s="24">
        <f t="shared" si="60"/>
        <v>3</v>
      </c>
      <c r="K55" s="24">
        <f t="shared" si="60"/>
        <v>3</v>
      </c>
      <c r="L55" s="24">
        <f t="shared" si="60"/>
        <v>0.5</v>
      </c>
      <c r="P55" s="303"/>
      <c r="Q55" s="73" t="str">
        <f>C116</f>
        <v>Sólyom István</v>
      </c>
      <c r="R55" s="73">
        <f t="shared" ref="R55:AA55" si="61">D116</f>
        <v>1</v>
      </c>
      <c r="S55" s="73">
        <f t="shared" si="61"/>
        <v>1</v>
      </c>
      <c r="T55" s="73">
        <f t="shared" si="61"/>
        <v>1</v>
      </c>
      <c r="U55" s="73">
        <f t="shared" si="61"/>
        <v>0</v>
      </c>
      <c r="V55" s="73">
        <f t="shared" si="61"/>
        <v>0</v>
      </c>
      <c r="W55" s="73">
        <f t="shared" si="61"/>
        <v>1</v>
      </c>
      <c r="X55" s="73">
        <f t="shared" si="61"/>
        <v>1</v>
      </c>
      <c r="Y55" s="73">
        <f t="shared" si="61"/>
        <v>1</v>
      </c>
      <c r="Z55" s="73">
        <f t="shared" si="61"/>
        <v>1</v>
      </c>
      <c r="AA55" s="109">
        <f t="shared" si="61"/>
        <v>7</v>
      </c>
      <c r="AB55" s="301"/>
      <c r="AC55" s="112">
        <f t="shared" si="45"/>
        <v>7.0019500179999996</v>
      </c>
      <c r="AD55" s="79" t="str">
        <f t="shared" si="15"/>
        <v>Sólyom István</v>
      </c>
      <c r="AE55" s="222" t="str">
        <f t="shared" si="46"/>
        <v>11cs.Vaja I.</v>
      </c>
      <c r="AF55"/>
      <c r="AG55" s="228">
        <f t="shared" si="47"/>
        <v>2</v>
      </c>
      <c r="AH55" s="228" t="s">
        <v>82</v>
      </c>
      <c r="AI55" s="229" t="str">
        <f t="shared" si="48"/>
        <v>Morvai Renáta</v>
      </c>
      <c r="AJ55" s="229">
        <f t="shared" si="49"/>
        <v>4.5018500191999999</v>
      </c>
      <c r="AK55" s="229" t="str">
        <f t="shared" si="50"/>
        <v>15cs.Dávid III.</v>
      </c>
      <c r="AL55" t="str">
        <f t="shared" si="12"/>
        <v>0</v>
      </c>
    </row>
    <row r="56" spans="1:38" ht="14.25" thickTop="1" thickBot="1" x14ac:dyDescent="0.25">
      <c r="P56" s="303"/>
      <c r="Q56" s="73" t="str">
        <f>C127</f>
        <v>Ugyan Dániel</v>
      </c>
      <c r="R56" s="73">
        <f t="shared" ref="R56:AA56" si="62">D127</f>
        <v>1</v>
      </c>
      <c r="S56" s="73">
        <f t="shared" si="62"/>
        <v>0</v>
      </c>
      <c r="T56" s="73">
        <f t="shared" si="62"/>
        <v>1</v>
      </c>
      <c r="U56" s="73">
        <f t="shared" si="62"/>
        <v>0</v>
      </c>
      <c r="V56" s="73">
        <f t="shared" si="62"/>
        <v>1</v>
      </c>
      <c r="W56" s="73">
        <f t="shared" si="62"/>
        <v>1</v>
      </c>
      <c r="X56" s="73">
        <f t="shared" si="62"/>
        <v>1</v>
      </c>
      <c r="Y56" s="73">
        <f t="shared" si="62"/>
        <v>0.5</v>
      </c>
      <c r="Z56" s="73">
        <f t="shared" si="62"/>
        <v>1</v>
      </c>
      <c r="AA56" s="109">
        <f t="shared" si="62"/>
        <v>6.5</v>
      </c>
      <c r="AB56" s="301"/>
      <c r="AC56" s="112">
        <f t="shared" si="45"/>
        <v>6.5021000178000001</v>
      </c>
      <c r="AD56" s="79" t="str">
        <f t="shared" si="15"/>
        <v>Ugyan Dániel</v>
      </c>
      <c r="AE56" s="222" t="str">
        <f t="shared" si="46"/>
        <v>12cs.SISE II.</v>
      </c>
      <c r="AF56"/>
      <c r="AG56" s="228">
        <f t="shared" si="47"/>
        <v>4</v>
      </c>
      <c r="AH56" s="228" t="s">
        <v>83</v>
      </c>
      <c r="AI56" s="229" t="str">
        <f t="shared" si="48"/>
        <v>Palkovics Balázs</v>
      </c>
      <c r="AJ56" s="229">
        <f t="shared" si="49"/>
        <v>3.0018500191999999</v>
      </c>
      <c r="AK56" s="229" t="str">
        <f t="shared" si="50"/>
        <v>5cs.Arany I.</v>
      </c>
      <c r="AL56" t="str">
        <f t="shared" si="12"/>
        <v>0</v>
      </c>
    </row>
    <row r="57" spans="1:38" ht="12.75" customHeight="1" thickTop="1" thickBot="1" x14ac:dyDescent="0.25">
      <c r="P57" s="303"/>
      <c r="Q57" s="73" t="str">
        <f>C138</f>
        <v>Morvai Dávid</v>
      </c>
      <c r="R57" s="73">
        <f t="shared" ref="R57:AA57" si="63">D138</f>
        <v>0</v>
      </c>
      <c r="S57" s="73">
        <f t="shared" si="63"/>
        <v>1</v>
      </c>
      <c r="T57" s="73">
        <f t="shared" si="63"/>
        <v>1</v>
      </c>
      <c r="U57" s="73">
        <f t="shared" si="63"/>
        <v>0</v>
      </c>
      <c r="V57" s="73">
        <f t="shared" si="63"/>
        <v>1</v>
      </c>
      <c r="W57" s="73">
        <f t="shared" si="63"/>
        <v>1</v>
      </c>
      <c r="X57" s="73">
        <f t="shared" si="63"/>
        <v>1</v>
      </c>
      <c r="Y57" s="73">
        <f t="shared" si="63"/>
        <v>0</v>
      </c>
      <c r="Z57" s="73">
        <f t="shared" si="63"/>
        <v>1</v>
      </c>
      <c r="AA57" s="109">
        <f t="shared" si="63"/>
        <v>6</v>
      </c>
      <c r="AB57" s="301"/>
      <c r="AC57" s="112">
        <f t="shared" si="45"/>
        <v>6.0016500176000003</v>
      </c>
      <c r="AD57" s="79" t="str">
        <f t="shared" si="15"/>
        <v>Morvai Dávid</v>
      </c>
      <c r="AE57" s="222" t="str">
        <f t="shared" si="46"/>
        <v>13cs.Dávid I.</v>
      </c>
      <c r="AF57"/>
      <c r="AG57" s="228">
        <f t="shared" si="47"/>
        <v>5</v>
      </c>
      <c r="AH57" s="228" t="s">
        <v>84</v>
      </c>
      <c r="AI57" s="229" t="str">
        <f t="shared" si="48"/>
        <v>Tóth Illés</v>
      </c>
      <c r="AJ57" s="229">
        <f t="shared" si="49"/>
        <v>3.0010000174</v>
      </c>
      <c r="AK57" s="229" t="str">
        <f t="shared" si="50"/>
        <v>14cs.Dávid IV.</v>
      </c>
      <c r="AL57" t="str">
        <f t="shared" si="12"/>
        <v>0</v>
      </c>
    </row>
    <row r="58" spans="1:38" ht="12.75" customHeight="1" thickTop="1" thickBot="1" x14ac:dyDescent="0.3">
      <c r="A58" s="308" t="s">
        <v>0</v>
      </c>
      <c r="B58" s="309"/>
      <c r="C58" s="246" t="s">
        <v>127</v>
      </c>
      <c r="D58" s="313" t="s">
        <v>12</v>
      </c>
      <c r="E58" s="314"/>
      <c r="F58" s="315"/>
      <c r="G58" s="315"/>
      <c r="H58" s="315"/>
      <c r="I58" s="315"/>
      <c r="J58" s="315"/>
      <c r="K58" s="315"/>
      <c r="L58" s="315"/>
      <c r="M58" s="20" t="s">
        <v>16</v>
      </c>
      <c r="N58" s="316">
        <f>SUM(D66:L66)</f>
        <v>28.5</v>
      </c>
      <c r="P58" s="303"/>
      <c r="Q58" s="73" t="str">
        <f>C149</f>
        <v>Tóth Illés</v>
      </c>
      <c r="R58" s="73">
        <f t="shared" ref="R58:AA58" si="64">D149</f>
        <v>0</v>
      </c>
      <c r="S58" s="73">
        <f t="shared" si="64"/>
        <v>1</v>
      </c>
      <c r="T58" s="73">
        <f t="shared" si="64"/>
        <v>0</v>
      </c>
      <c r="U58" s="73">
        <f t="shared" si="64"/>
        <v>1</v>
      </c>
      <c r="V58" s="73">
        <f t="shared" si="64"/>
        <v>0</v>
      </c>
      <c r="W58" s="73">
        <f t="shared" si="64"/>
        <v>0</v>
      </c>
      <c r="X58" s="73">
        <f t="shared" si="64"/>
        <v>0</v>
      </c>
      <c r="Y58" s="73">
        <f t="shared" si="64"/>
        <v>1</v>
      </c>
      <c r="Z58" s="73">
        <f t="shared" si="64"/>
        <v>0</v>
      </c>
      <c r="AA58" s="109">
        <f t="shared" si="64"/>
        <v>3</v>
      </c>
      <c r="AB58" s="301"/>
      <c r="AC58" s="112">
        <f t="shared" si="45"/>
        <v>3.0010000174</v>
      </c>
      <c r="AD58" s="79" t="str">
        <f t="shared" si="15"/>
        <v>Tóth Illés</v>
      </c>
      <c r="AE58" s="222" t="str">
        <f t="shared" si="46"/>
        <v>14cs.Dávid IV.</v>
      </c>
      <c r="AF58"/>
      <c r="AG58" s="228">
        <f t="shared" si="47"/>
        <v>13</v>
      </c>
      <c r="AH58" s="228" t="s">
        <v>85</v>
      </c>
      <c r="AI58" s="229" t="str">
        <f t="shared" si="48"/>
        <v>Balogh Dániel</v>
      </c>
      <c r="AJ58" s="229">
        <f t="shared" si="49"/>
        <v>2.0017500194000002</v>
      </c>
      <c r="AK58" s="229" t="str">
        <f t="shared" si="50"/>
        <v>4cs.Demecser</v>
      </c>
      <c r="AL58" t="str">
        <f t="shared" si="12"/>
        <v>0</v>
      </c>
    </row>
    <row r="59" spans="1:38" ht="12.75" customHeight="1" thickTop="1" thickBot="1" x14ac:dyDescent="0.25">
      <c r="A59" s="305">
        <v>6</v>
      </c>
      <c r="B59" s="1"/>
      <c r="C59" s="250" t="s">
        <v>1</v>
      </c>
      <c r="D59" s="29" t="s">
        <v>13</v>
      </c>
      <c r="E59" s="30" t="s">
        <v>14</v>
      </c>
      <c r="F59" s="30" t="s">
        <v>15</v>
      </c>
      <c r="G59" s="30" t="s">
        <v>17</v>
      </c>
      <c r="H59" s="30" t="s">
        <v>18</v>
      </c>
      <c r="I59" s="30" t="s">
        <v>21</v>
      </c>
      <c r="J59" s="30" t="s">
        <v>22</v>
      </c>
      <c r="K59" s="30" t="s">
        <v>36</v>
      </c>
      <c r="L59" s="30" t="s">
        <v>37</v>
      </c>
      <c r="M59" s="39"/>
      <c r="N59" s="317"/>
      <c r="P59" s="303"/>
      <c r="Q59" s="73" t="str">
        <f>C160</f>
        <v>Morvai Renáta</v>
      </c>
      <c r="R59" s="73">
        <f t="shared" ref="R59:AA59" si="65">D160</f>
        <v>1</v>
      </c>
      <c r="S59" s="73">
        <f t="shared" si="65"/>
        <v>0</v>
      </c>
      <c r="T59" s="73">
        <f t="shared" si="65"/>
        <v>0.5</v>
      </c>
      <c r="U59" s="73">
        <f t="shared" si="65"/>
        <v>1</v>
      </c>
      <c r="V59" s="73">
        <f t="shared" si="65"/>
        <v>0</v>
      </c>
      <c r="W59" s="73">
        <f t="shared" si="65"/>
        <v>0</v>
      </c>
      <c r="X59" s="73">
        <f t="shared" si="65"/>
        <v>0</v>
      </c>
      <c r="Y59" s="73">
        <f t="shared" si="65"/>
        <v>1</v>
      </c>
      <c r="Z59" s="73">
        <f t="shared" si="65"/>
        <v>0</v>
      </c>
      <c r="AA59" s="109">
        <f t="shared" si="65"/>
        <v>3.5</v>
      </c>
      <c r="AB59" s="301"/>
      <c r="AC59" s="112">
        <f t="shared" si="45"/>
        <v>3.5015500172</v>
      </c>
      <c r="AD59" s="79" t="str">
        <f t="shared" si="15"/>
        <v>Morvai Renáta</v>
      </c>
      <c r="AE59" s="222" t="str">
        <f t="shared" si="46"/>
        <v>15cs.Dávid III.</v>
      </c>
      <c r="AF59"/>
      <c r="AG59" s="228">
        <f t="shared" si="47"/>
        <v>11</v>
      </c>
      <c r="AH59" s="228" t="s">
        <v>86</v>
      </c>
      <c r="AI59" s="229" t="str">
        <f t="shared" si="48"/>
        <v>Benicsák Patrícia</v>
      </c>
      <c r="AJ59" s="229">
        <f t="shared" si="49"/>
        <v>1.0002000196</v>
      </c>
      <c r="AK59" s="229" t="str">
        <f t="shared" si="50"/>
        <v>3cs.Arany III.</v>
      </c>
      <c r="AL59" t="str">
        <f t="shared" si="12"/>
        <v>0</v>
      </c>
    </row>
    <row r="60" spans="1:38" ht="12.75" customHeight="1" thickTop="1" thickBot="1" x14ac:dyDescent="0.25">
      <c r="A60" s="306"/>
      <c r="B60" s="2" t="s">
        <v>2</v>
      </c>
      <c r="C60" s="251" t="s">
        <v>155</v>
      </c>
      <c r="D60" s="26">
        <f>'1 forduló'!D63</f>
        <v>1</v>
      </c>
      <c r="E60" s="27">
        <f>'2 forduló'!D63</f>
        <v>1</v>
      </c>
      <c r="F60" s="28">
        <f>'3 forduló'!D63</f>
        <v>1</v>
      </c>
      <c r="G60" s="28">
        <f>'4 forduló'!D63</f>
        <v>1</v>
      </c>
      <c r="H60" s="28">
        <f>'5 forduló'!D63</f>
        <v>1</v>
      </c>
      <c r="I60" s="28">
        <f>'6 forduló'!D63</f>
        <v>0</v>
      </c>
      <c r="J60" s="28">
        <f>'7 forduló'!D63</f>
        <v>1</v>
      </c>
      <c r="K60" s="28">
        <f>'8 forduló'!D63</f>
        <v>0.5</v>
      </c>
      <c r="L60" s="28">
        <f>'9 forduló'!D63</f>
        <v>0.5</v>
      </c>
      <c r="M60" s="40">
        <f>SUM(D60:L60)</f>
        <v>7</v>
      </c>
      <c r="N60" s="317"/>
      <c r="P60" s="303"/>
      <c r="Q60" s="73" t="str">
        <f>C171</f>
        <v>Székely Dániel</v>
      </c>
      <c r="R60" s="73">
        <f t="shared" ref="R60:AA60" si="66">D171</f>
        <v>0</v>
      </c>
      <c r="S60" s="73">
        <f t="shared" si="66"/>
        <v>1</v>
      </c>
      <c r="T60" s="73">
        <f t="shared" si="66"/>
        <v>0</v>
      </c>
      <c r="U60" s="73">
        <f t="shared" si="66"/>
        <v>0</v>
      </c>
      <c r="V60" s="73">
        <f t="shared" si="66"/>
        <v>1</v>
      </c>
      <c r="W60" s="73">
        <f t="shared" si="66"/>
        <v>1</v>
      </c>
      <c r="X60" s="73">
        <f t="shared" si="66"/>
        <v>0</v>
      </c>
      <c r="Y60" s="73">
        <f t="shared" si="66"/>
        <v>0</v>
      </c>
      <c r="Z60" s="73">
        <f t="shared" si="66"/>
        <v>1</v>
      </c>
      <c r="AA60" s="109">
        <f t="shared" si="66"/>
        <v>4</v>
      </c>
      <c r="AB60" s="301"/>
      <c r="AC60" s="112">
        <f t="shared" si="45"/>
        <v>4.0009000170000002</v>
      </c>
      <c r="AD60" s="79" t="str">
        <f t="shared" si="15"/>
        <v>Székely Dániel</v>
      </c>
      <c r="AE60" s="222" t="str">
        <f t="shared" si="46"/>
        <v>16cs.Dávid II.</v>
      </c>
      <c r="AF60"/>
      <c r="AG60" s="228">
        <f t="shared" si="47"/>
        <v>10</v>
      </c>
      <c r="AH60" s="228" t="s">
        <v>87</v>
      </c>
      <c r="AI60" s="229" t="str">
        <f t="shared" si="48"/>
        <v>Lőrincz Kevin</v>
      </c>
      <c r="AJ60" s="229">
        <f t="shared" si="49"/>
        <v>1.8500198000000001E-3</v>
      </c>
      <c r="AK60" s="229" t="str">
        <f t="shared" si="50"/>
        <v>2cs.Vaja</v>
      </c>
      <c r="AL60" t="str">
        <f t="shared" si="12"/>
        <v>0</v>
      </c>
    </row>
    <row r="61" spans="1:38" ht="12.75" customHeight="1" thickTop="1" thickBot="1" x14ac:dyDescent="0.25">
      <c r="A61" s="306"/>
      <c r="B61" s="2" t="s">
        <v>3</v>
      </c>
      <c r="C61" s="251" t="s">
        <v>156</v>
      </c>
      <c r="D61" s="26">
        <f>'1 forduló'!D64</f>
        <v>1</v>
      </c>
      <c r="E61" s="27">
        <f>'2 forduló'!D64</f>
        <v>1</v>
      </c>
      <c r="F61" s="28">
        <f>'3 forduló'!D64</f>
        <v>0</v>
      </c>
      <c r="G61" s="28">
        <f>'4 forduló'!D64</f>
        <v>1</v>
      </c>
      <c r="H61" s="28">
        <f>'5 forduló'!D64</f>
        <v>1</v>
      </c>
      <c r="I61" s="28">
        <f>'6 forduló'!D64</f>
        <v>1</v>
      </c>
      <c r="J61" s="28">
        <f>'7 forduló'!D64</f>
        <v>0</v>
      </c>
      <c r="K61" s="28">
        <f>'8 forduló'!D64</f>
        <v>0.5</v>
      </c>
      <c r="L61" s="28">
        <f>'9 forduló'!D64</f>
        <v>1</v>
      </c>
      <c r="M61" s="21">
        <f t="shared" ref="M61:M65" si="67">SUM(D61:L61)</f>
        <v>6.5</v>
      </c>
      <c r="N61" s="317"/>
      <c r="P61" s="303"/>
      <c r="Q61" s="73" t="str">
        <f>C182</f>
        <v>17-2</v>
      </c>
      <c r="R61" s="73" t="b">
        <f t="shared" ref="R61:AA61" si="68">D182</f>
        <v>0</v>
      </c>
      <c r="S61" s="73" t="b">
        <f t="shared" si="68"/>
        <v>0</v>
      </c>
      <c r="T61" s="73" t="b">
        <f t="shared" si="68"/>
        <v>0</v>
      </c>
      <c r="U61" s="73" t="b">
        <f t="shared" si="68"/>
        <v>0</v>
      </c>
      <c r="V61" s="73" t="b">
        <f t="shared" si="68"/>
        <v>0</v>
      </c>
      <c r="W61" s="73" t="b">
        <f t="shared" si="68"/>
        <v>0</v>
      </c>
      <c r="X61" s="73" t="b">
        <f t="shared" si="68"/>
        <v>0</v>
      </c>
      <c r="Y61" s="73" t="b">
        <f t="shared" si="68"/>
        <v>0</v>
      </c>
      <c r="Z61" s="73" t="b">
        <f t="shared" si="68"/>
        <v>0</v>
      </c>
      <c r="AA61" s="109">
        <f t="shared" si="68"/>
        <v>0</v>
      </c>
      <c r="AB61" s="301"/>
      <c r="AC61" s="112">
        <f t="shared" si="45"/>
        <v>1.6800000000000011E-8</v>
      </c>
      <c r="AD61" s="79" t="str">
        <f t="shared" si="15"/>
        <v>17-2</v>
      </c>
      <c r="AE61" s="222" t="str">
        <f t="shared" si="46"/>
        <v>17cs</v>
      </c>
      <c r="AF61"/>
      <c r="AG61" s="228">
        <f t="shared" si="47"/>
        <v>17</v>
      </c>
      <c r="AH61" s="228" t="s">
        <v>88</v>
      </c>
      <c r="AI61" s="229" t="str">
        <f t="shared" si="48"/>
        <v>17-2</v>
      </c>
      <c r="AJ61" s="229">
        <f t="shared" si="49"/>
        <v>1.6800000000000011E-8</v>
      </c>
      <c r="AK61" s="229" t="str">
        <f t="shared" si="50"/>
        <v>17cs</v>
      </c>
      <c r="AL61" t="str">
        <f t="shared" si="12"/>
        <v>0</v>
      </c>
    </row>
    <row r="62" spans="1:38" ht="12.75" customHeight="1" thickTop="1" thickBot="1" x14ac:dyDescent="0.25">
      <c r="A62" s="306"/>
      <c r="B62" s="2" t="s">
        <v>4</v>
      </c>
      <c r="C62" s="251" t="s">
        <v>157</v>
      </c>
      <c r="D62" s="26">
        <f>'1 forduló'!D65</f>
        <v>1</v>
      </c>
      <c r="E62" s="27">
        <f>'2 forduló'!D65</f>
        <v>1</v>
      </c>
      <c r="F62" s="28">
        <f>'3 forduló'!D65</f>
        <v>0</v>
      </c>
      <c r="G62" s="28">
        <f>'4 forduló'!D65</f>
        <v>1</v>
      </c>
      <c r="H62" s="28">
        <f>'5 forduló'!D65</f>
        <v>1</v>
      </c>
      <c r="I62" s="28">
        <f>'6 forduló'!D65</f>
        <v>1</v>
      </c>
      <c r="J62" s="28">
        <f>'7 forduló'!D65</f>
        <v>1</v>
      </c>
      <c r="K62" s="28">
        <f>'8 forduló'!D65</f>
        <v>1</v>
      </c>
      <c r="L62" s="28">
        <f>'9 forduló'!D65</f>
        <v>1</v>
      </c>
      <c r="M62" s="21">
        <f t="shared" si="67"/>
        <v>8</v>
      </c>
      <c r="N62" s="317"/>
      <c r="P62" s="303"/>
      <c r="Q62" s="73" t="str">
        <f>C193</f>
        <v>18-2</v>
      </c>
      <c r="R62" s="73" t="b">
        <f t="shared" ref="R62:AA62" si="69">D193</f>
        <v>0</v>
      </c>
      <c r="S62" s="73" t="b">
        <f t="shared" si="69"/>
        <v>0</v>
      </c>
      <c r="T62" s="73" t="b">
        <f t="shared" si="69"/>
        <v>0</v>
      </c>
      <c r="U62" s="73" t="b">
        <f t="shared" si="69"/>
        <v>0</v>
      </c>
      <c r="V62" s="73" t="b">
        <f t="shared" si="69"/>
        <v>0</v>
      </c>
      <c r="W62" s="73" t="b">
        <f t="shared" si="69"/>
        <v>0</v>
      </c>
      <c r="X62" s="73" t="b">
        <f t="shared" si="69"/>
        <v>0</v>
      </c>
      <c r="Y62" s="73" t="b">
        <f t="shared" si="69"/>
        <v>0</v>
      </c>
      <c r="Z62" s="73" t="b">
        <f t="shared" si="69"/>
        <v>0</v>
      </c>
      <c r="AA62" s="109">
        <f t="shared" si="69"/>
        <v>0</v>
      </c>
      <c r="AB62" s="301"/>
      <c r="AC62" s="112">
        <f t="shared" si="45"/>
        <v>1.660000000000001E-8</v>
      </c>
      <c r="AD62" s="79" t="str">
        <f t="shared" si="15"/>
        <v>18-2</v>
      </c>
      <c r="AE62" s="222" t="str">
        <f t="shared" si="46"/>
        <v>18cs</v>
      </c>
      <c r="AF62"/>
      <c r="AG62" s="228">
        <f t="shared" si="47"/>
        <v>18</v>
      </c>
      <c r="AH62" s="228" t="s">
        <v>89</v>
      </c>
      <c r="AI62" s="229" t="str">
        <f t="shared" si="48"/>
        <v>18-2</v>
      </c>
      <c r="AJ62" s="229">
        <f t="shared" si="49"/>
        <v>1.660000000000001E-8</v>
      </c>
      <c r="AK62" s="229" t="str">
        <f t="shared" si="50"/>
        <v>18cs</v>
      </c>
      <c r="AL62" t="str">
        <f t="shared" si="12"/>
        <v>0</v>
      </c>
    </row>
    <row r="63" spans="1:38" ht="12.75" customHeight="1" thickTop="1" thickBot="1" x14ac:dyDescent="0.25">
      <c r="A63" s="306"/>
      <c r="B63" s="2" t="s">
        <v>5</v>
      </c>
      <c r="C63" s="251" t="s">
        <v>158</v>
      </c>
      <c r="D63" s="26">
        <f>'1 forduló'!D66</f>
        <v>1</v>
      </c>
      <c r="E63" s="27">
        <f>'2 forduló'!D66</f>
        <v>1</v>
      </c>
      <c r="F63" s="28">
        <f>'3 forduló'!D66</f>
        <v>0.5</v>
      </c>
      <c r="G63" s="28">
        <f>'4 forduló'!D66</f>
        <v>0</v>
      </c>
      <c r="H63" s="28">
        <f>'5 forduló'!D66</f>
        <v>1</v>
      </c>
      <c r="I63" s="28">
        <f>'6 forduló'!D66</f>
        <v>0.5</v>
      </c>
      <c r="J63" s="28">
        <f>'7 forduló'!D66</f>
        <v>1</v>
      </c>
      <c r="K63" s="28">
        <f>'8 forduló'!D66</f>
        <v>1</v>
      </c>
      <c r="L63" s="28">
        <f>'9 forduló'!D66</f>
        <v>1</v>
      </c>
      <c r="M63" s="21">
        <f t="shared" si="67"/>
        <v>7</v>
      </c>
      <c r="N63" s="317"/>
      <c r="P63" s="303"/>
      <c r="Q63" s="73" t="str">
        <f>C204</f>
        <v>19-2</v>
      </c>
      <c r="R63" s="73" t="b">
        <f t="shared" ref="R63:AA63" si="70">D204</f>
        <v>0</v>
      </c>
      <c r="S63" s="73" t="b">
        <f t="shared" si="70"/>
        <v>0</v>
      </c>
      <c r="T63" s="73" t="b">
        <f t="shared" si="70"/>
        <v>0</v>
      </c>
      <c r="U63" s="73" t="b">
        <f t="shared" si="70"/>
        <v>0</v>
      </c>
      <c r="V63" s="73" t="b">
        <f t="shared" si="70"/>
        <v>0</v>
      </c>
      <c r="W63" s="73" t="b">
        <f t="shared" si="70"/>
        <v>0</v>
      </c>
      <c r="X63" s="73" t="b">
        <f t="shared" si="70"/>
        <v>0</v>
      </c>
      <c r="Y63" s="73" t="b">
        <f t="shared" si="70"/>
        <v>0</v>
      </c>
      <c r="Z63" s="73" t="b">
        <f t="shared" si="70"/>
        <v>0</v>
      </c>
      <c r="AA63" s="109">
        <f t="shared" si="70"/>
        <v>0</v>
      </c>
      <c r="AB63" s="301"/>
      <c r="AC63" s="112">
        <f t="shared" si="45"/>
        <v>1.6400000000000011E-8</v>
      </c>
      <c r="AD63" s="79" t="str">
        <f t="shared" si="15"/>
        <v>19-2</v>
      </c>
      <c r="AE63" s="222" t="str">
        <f t="shared" si="46"/>
        <v>19cs</v>
      </c>
      <c r="AF63"/>
      <c r="AG63" s="228">
        <f t="shared" si="47"/>
        <v>19</v>
      </c>
      <c r="AH63" s="228" t="s">
        <v>90</v>
      </c>
      <c r="AI63" s="229" t="str">
        <f t="shared" si="48"/>
        <v>19-2</v>
      </c>
      <c r="AJ63" s="229">
        <f t="shared" si="49"/>
        <v>1.6400000000000011E-8</v>
      </c>
      <c r="AK63" s="229" t="str">
        <f t="shared" si="50"/>
        <v>19cs</v>
      </c>
      <c r="AL63" t="str">
        <f>IF(AI63&lt;&gt;AI64,"0","Ellenőrizd le a sorrendet!!! De a gép hozzáadja a csapat eredményt")</f>
        <v>0</v>
      </c>
    </row>
    <row r="64" spans="1:38" ht="14.25" thickTop="1" thickBot="1" x14ac:dyDescent="0.25">
      <c r="A64" s="306"/>
      <c r="B64" s="2" t="s">
        <v>6</v>
      </c>
      <c r="C64" s="251" t="s">
        <v>30</v>
      </c>
      <c r="D64" s="26">
        <f>'1 forduló'!D67</f>
        <v>0</v>
      </c>
      <c r="E64" s="27">
        <f>'2 forduló'!D67</f>
        <v>0</v>
      </c>
      <c r="F64" s="28">
        <f>'3 forduló'!D67</f>
        <v>0</v>
      </c>
      <c r="G64" s="28">
        <f>'4 forduló'!D67</f>
        <v>0</v>
      </c>
      <c r="H64" s="28">
        <f>'5 forduló'!D67</f>
        <v>0</v>
      </c>
      <c r="I64" s="28">
        <f>'6 forduló'!D67</f>
        <v>0</v>
      </c>
      <c r="J64" s="28">
        <f>'7 forduló'!D67</f>
        <v>0</v>
      </c>
      <c r="K64" s="28">
        <f>'8 forduló'!D67</f>
        <v>0</v>
      </c>
      <c r="L64" s="28">
        <f>'9 forduló'!D67</f>
        <v>0</v>
      </c>
      <c r="M64" s="21">
        <f t="shared" si="67"/>
        <v>0</v>
      </c>
      <c r="N64" s="317"/>
      <c r="P64" s="303"/>
      <c r="Q64" s="73" t="str">
        <f>C215</f>
        <v>120-2</v>
      </c>
      <c r="R64" s="73" t="b">
        <f t="shared" ref="R64:AA64" si="71">D215</f>
        <v>0</v>
      </c>
      <c r="S64" s="73" t="b">
        <f t="shared" si="71"/>
        <v>0</v>
      </c>
      <c r="T64" s="73" t="b">
        <f t="shared" si="71"/>
        <v>0</v>
      </c>
      <c r="U64" s="73" t="b">
        <f t="shared" si="71"/>
        <v>0</v>
      </c>
      <c r="V64" s="73" t="b">
        <f t="shared" si="71"/>
        <v>0</v>
      </c>
      <c r="W64" s="73" t="b">
        <f t="shared" si="71"/>
        <v>0</v>
      </c>
      <c r="X64" s="73" t="b">
        <f t="shared" si="71"/>
        <v>0</v>
      </c>
      <c r="Y64" s="73" t="b">
        <f t="shared" si="71"/>
        <v>0</v>
      </c>
      <c r="Z64" s="73" t="b">
        <f t="shared" si="71"/>
        <v>0</v>
      </c>
      <c r="AA64" s="109">
        <f t="shared" si="71"/>
        <v>0</v>
      </c>
      <c r="AB64" s="302"/>
      <c r="AC64" s="112">
        <f t="shared" si="45"/>
        <v>1.6200000000000013E-8</v>
      </c>
      <c r="AD64" s="91" t="str">
        <f t="shared" si="15"/>
        <v>120-2</v>
      </c>
      <c r="AE64" s="222" t="str">
        <f t="shared" si="46"/>
        <v>20cs</v>
      </c>
      <c r="AF64"/>
      <c r="AG64" s="228">
        <f t="shared" si="47"/>
        <v>20</v>
      </c>
      <c r="AH64" s="228" t="s">
        <v>91</v>
      </c>
      <c r="AI64" s="229" t="str">
        <f t="shared" si="48"/>
        <v>120-2</v>
      </c>
      <c r="AJ64" s="229">
        <f t="shared" si="49"/>
        <v>1.6200000000000013E-8</v>
      </c>
      <c r="AK64" s="229" t="str">
        <f t="shared" si="50"/>
        <v>20cs</v>
      </c>
      <c r="AL64" t="str">
        <f t="shared" si="12"/>
        <v>0</v>
      </c>
    </row>
    <row r="65" spans="1:38" ht="14.25" thickTop="1" thickBot="1" x14ac:dyDescent="0.25">
      <c r="A65" s="307"/>
      <c r="B65" s="3" t="s">
        <v>7</v>
      </c>
      <c r="C65" s="252" t="s">
        <v>31</v>
      </c>
      <c r="D65" s="26">
        <f>'1 forduló'!D68</f>
        <v>0</v>
      </c>
      <c r="E65" s="27">
        <f>'2 forduló'!D68</f>
        <v>0</v>
      </c>
      <c r="F65" s="28">
        <f>'3 forduló'!D68</f>
        <v>0</v>
      </c>
      <c r="G65" s="28">
        <f>'4 forduló'!D68</f>
        <v>0</v>
      </c>
      <c r="H65" s="28">
        <f>'5 forduló'!D68</f>
        <v>0</v>
      </c>
      <c r="I65" s="28">
        <f>'6 forduló'!D68</f>
        <v>0</v>
      </c>
      <c r="J65" s="28">
        <f>'7 forduló'!D68</f>
        <v>0</v>
      </c>
      <c r="K65" s="28">
        <f>'8 forduló'!D68</f>
        <v>0</v>
      </c>
      <c r="L65" s="28">
        <f>'9 forduló'!D68</f>
        <v>0</v>
      </c>
      <c r="M65" s="22">
        <f t="shared" si="67"/>
        <v>0</v>
      </c>
      <c r="N65" s="318"/>
      <c r="P65" s="304" t="s">
        <v>4</v>
      </c>
      <c r="Q65" s="73" t="str">
        <f>C7</f>
        <v>Csicsák Angéla</v>
      </c>
      <c r="R65" s="73">
        <f t="shared" ref="R65:AA65" si="72">D7</f>
        <v>1</v>
      </c>
      <c r="S65" s="73">
        <f t="shared" si="72"/>
        <v>1</v>
      </c>
      <c r="T65" s="73">
        <f t="shared" si="72"/>
        <v>0</v>
      </c>
      <c r="U65" s="73">
        <f t="shared" si="72"/>
        <v>0</v>
      </c>
      <c r="V65" s="73">
        <f t="shared" si="72"/>
        <v>1</v>
      </c>
      <c r="W65" s="73">
        <f t="shared" si="72"/>
        <v>1</v>
      </c>
      <c r="X65" s="73">
        <f t="shared" si="72"/>
        <v>0</v>
      </c>
      <c r="Y65" s="73">
        <f t="shared" si="72"/>
        <v>1</v>
      </c>
      <c r="Z65" s="73">
        <f t="shared" si="72"/>
        <v>1</v>
      </c>
      <c r="AA65" s="109">
        <f t="shared" si="72"/>
        <v>6</v>
      </c>
      <c r="AB65" s="300" t="s">
        <v>4</v>
      </c>
      <c r="AC65" s="111">
        <f>AA65+(Q3/10000)</f>
        <v>6.0021000200000003</v>
      </c>
      <c r="AD65" s="89" t="str">
        <f t="shared" si="15"/>
        <v>Csicsák Angéla</v>
      </c>
      <c r="AE65" s="223" t="str">
        <f>AE45</f>
        <v>1cs.Széchenyi I.</v>
      </c>
      <c r="AF65"/>
      <c r="AG65" s="99">
        <f>_xlfn.RANK.EQ(AC65,$AC$65:$AC$84,0)</f>
        <v>2</v>
      </c>
      <c r="AH65" s="99" t="s">
        <v>13</v>
      </c>
      <c r="AI65" s="230" t="str">
        <f>IF($AG$65=(Y3+1),$AD$65,IF($AG$66=(Y3+1),$AD$66,IF($AG$67=(Y3+1),$AD$67,IF($AG$68=(Y3+1),$AD$68,IF($AG$69=(Y3+1),$AD$69,IF($AG$70=(Y3+1),$AD$70,IF($AG$71=(Y3+1),$AD$71,IF($AG$72=(Y3+1),$AD$72,IF($AG$73=(Y3+1),$AD$73,IF($AG$74=(Y3+1),$AD$74,IF($AG$75=(Y3+1),$AD$75,IF($AG$76=(Y3+1),$AD$76,IF($AG$77=(Y3+1),$AD$77,IF($AG$78=(Y3+1),$AD$78,IF($AG$79=(Y3+1),$AD$79,IF($AG$80=(Y3+1),$AD$80,IF($AG$81=(Y3+1),$AD$81,IF($AG$82=(Y3+1),$AD$82,IF($AG$83=(Y3+1),$AD$83,IF($AG$84=(Y3+1),$AD$84))))))))))))))))))))</f>
        <v>Rádai Zoltán</v>
      </c>
      <c r="AJ65" s="230">
        <f>IF($AG$65=(Z3+1),$AC$65,IF($AG$66=(Z3+1),$AC$66,IF($AG$67=(Z3+1),$AC$67,IF($AG$68=(Z3+1),$AC$68,IF($AG$69=(Z3+1),$AC$69,IF($AG$70=(Z3+1),$AC$70,IF($AG$71=(Z3+1),$AC$71,IF($AG$72=(Z3+1),$AC$72,IF($AG$73=(Z3+1),$AC$73,IF($AG$74=(Z3+1),$AC$74,IF($AG$75=(Y3+1),$AC$75,IF($AG$76=(Y3+1),$AC$76,IF($AG$77=(Y3+1),$AC$77,IF($AG$78=(Y3+1),$AC$78,IF($AG$79=(Y3+1),$AC$79,IF($AG$80=(Y3+1),$AC$80,IF($AG$81=(Y3+1),$AC$81,IF($AG$82=(Y3+1),$AC$82,IF($AG$83=(Y3+1),$AC$83,IF($AG$84=(Y3+1),$AC$84))))))))))))))))))))</f>
        <v>8.0028500190000003</v>
      </c>
      <c r="AK65" s="230" t="str">
        <f>IF($AG$65=(Z3+1),$AE$65,IF($AG$66=(Z3+1),$AE$66,IF($AG$67=(Z3+1),$AE$67,IF($AG$68=(Z3+1),$AE$68,IF($AG$69=(Z3+1),$AE$69,IF($AG$70=(Z3+1),$AE$70,IF($AG$71=(Z3+1),$AE$71,IF($AG$72=(Z3+1),$AE$72,IF($AG$73=(Z3+1),$AE$73,IF($AG$74=(Z3+1),$AE$74,IF($AG$75=(Z3+1),$AE$75,IF($AG$76=(Z3+1),$AE$76,IF($AG$77=(Z3+1),$AE$77,IF($AG$78=(Z3+1),$AE$78,IF($AG$79=(Z3+1),$AE$79,IF($AG$80=(Z3+1),$AE$80,IF($AG$81=(Z3+1),$AE$81,IF($AG$82=(Z3+1),$AE$82,IF($AG$83=(Z3+1),$AE$83,IF($AG$84=(Z3+1),$AE$84))))))))))))))))))))</f>
        <v>6cs.Piremon</v>
      </c>
      <c r="AL65" t="str">
        <f t="shared" si="12"/>
        <v>0</v>
      </c>
    </row>
    <row r="66" spans="1:38" ht="14.25" thickTop="1" thickBot="1" x14ac:dyDescent="0.25">
      <c r="D66" s="24">
        <f>SUM(D60:D65)</f>
        <v>4</v>
      </c>
      <c r="E66" s="24">
        <f t="shared" ref="E66:L66" si="73">SUM(E60:E65)</f>
        <v>4</v>
      </c>
      <c r="F66" s="24">
        <f t="shared" si="73"/>
        <v>1.5</v>
      </c>
      <c r="G66" s="24">
        <f t="shared" si="73"/>
        <v>3</v>
      </c>
      <c r="H66" s="24">
        <f t="shared" si="73"/>
        <v>4</v>
      </c>
      <c r="I66" s="24">
        <f t="shared" si="73"/>
        <v>2.5</v>
      </c>
      <c r="J66" s="24">
        <f t="shared" si="73"/>
        <v>3</v>
      </c>
      <c r="K66" s="24">
        <f t="shared" si="73"/>
        <v>3</v>
      </c>
      <c r="L66" s="24">
        <f t="shared" si="73"/>
        <v>3.5</v>
      </c>
      <c r="P66" s="304"/>
      <c r="Q66" s="73" t="str">
        <f>C18</f>
        <v>Gábor Zoltán</v>
      </c>
      <c r="R66" s="73">
        <f t="shared" ref="R66:AA66" si="74">D18</f>
        <v>0</v>
      </c>
      <c r="S66" s="73">
        <f t="shared" si="74"/>
        <v>0</v>
      </c>
      <c r="T66" s="73">
        <f t="shared" si="74"/>
        <v>0</v>
      </c>
      <c r="U66" s="73">
        <f t="shared" si="74"/>
        <v>0</v>
      </c>
      <c r="V66" s="73">
        <f t="shared" si="74"/>
        <v>0</v>
      </c>
      <c r="W66" s="73">
        <f t="shared" si="74"/>
        <v>0</v>
      </c>
      <c r="X66" s="73">
        <f t="shared" si="74"/>
        <v>1</v>
      </c>
      <c r="Y66" s="73">
        <f t="shared" si="74"/>
        <v>0</v>
      </c>
      <c r="Z66" s="73">
        <f t="shared" si="74"/>
        <v>0</v>
      </c>
      <c r="AA66" s="109">
        <f t="shared" si="74"/>
        <v>1</v>
      </c>
      <c r="AB66" s="301"/>
      <c r="AC66" s="111">
        <f t="shared" ref="AC66:AC84" si="75">AA66+(Q4/10000)</f>
        <v>1.0018500198</v>
      </c>
      <c r="AD66" s="80" t="str">
        <f t="shared" si="15"/>
        <v>Gábor Zoltán</v>
      </c>
      <c r="AE66" s="223" t="str">
        <f t="shared" ref="AE66:AE84" si="76">AE46</f>
        <v>2cs.Vaja</v>
      </c>
      <c r="AF66"/>
      <c r="AG66" s="99">
        <f t="shared" ref="AG66:AG84" si="77">_xlfn.RANK.EQ(AC66,$AC$65:$AC$84,0)</f>
        <v>13</v>
      </c>
      <c r="AH66" s="102" t="s">
        <v>14</v>
      </c>
      <c r="AI66" s="230" t="str">
        <f t="shared" ref="AI66:AI84" si="78">IF($AG$65=(Y4+1),$AD$65,IF($AG$66=(Y4+1),$AD$66,IF($AG$67=(Y4+1),$AD$67,IF($AG$68=(Y4+1),$AD$68,IF($AG$69=(Y4+1),$AD$69,IF($AG$70=(Y4+1),$AD$70,IF($AG$71=(Y4+1),$AD$71,IF($AG$72=(Y4+1),$AD$72,IF($AG$73=(Y4+1),$AD$73,IF($AG$74=(Y4+1),$AD$74,IF($AG$75=(Y4+1),$AD$75,IF($AG$76=(Y4+1),$AD$76,IF($AG$77=(Y4+1),$AD$77,IF($AG$78=(Y4+1),$AD$78,IF($AG$79=(Y4+1),$AD$79,IF($AG$80=(Y4+1),$AD$80,IF($AG$81=(Y4+1),$AD$81,IF($AG$82=(Y4+1),$AD$82,IF($AG$83=(Y4+1),$AD$83,IF($AG$84=(Y4+1),$AD$84))))))))))))))))))))</f>
        <v>Csicsák Angéla</v>
      </c>
      <c r="AJ66" s="230">
        <f t="shared" ref="AJ66:AJ84" si="79">IF($AG$65=(Z4+1),$AC$65,IF($AG$66=(Z4+1),$AC$66,IF($AG$67=(Z4+1),$AC$67,IF($AG$68=(Z4+1),$AC$68,IF($AG$69=(Z4+1),$AC$69,IF($AG$70=(Z4+1),$AC$70,IF($AG$71=(Z4+1),$AC$71,IF($AG$72=(Z4+1),$AC$72,IF($AG$73=(Z4+1),$AC$73,IF($AG$74=(Z4+1),$AC$74,IF($AG$75=(Y4+1),$AC$75,IF($AG$76=(Y4+1),$AC$76,IF($AG$77=(Y4+1),$AC$77,IF($AG$78=(Y4+1),$AC$78,IF($AG$79=(Y4+1),$AC$79,IF($AG$80=(Y4+1),$AC$80,IF($AG$81=(Y4+1),$AC$81,IF($AG$82=(Y4+1),$AC$82,IF($AG$83=(Y4+1),$AC$83,IF($AG$84=(Y4+1),$AC$84))))))))))))))))))))</f>
        <v>6.0021000200000003</v>
      </c>
      <c r="AK66" s="230" t="str">
        <f t="shared" ref="AK66:AK84" si="80">IF($AG$65=(Z4+1),$AE$65,IF($AG$66=(Z4+1),$AE$66,IF($AG$67=(Z4+1),$AE$67,IF($AG$68=(Z4+1),$AE$68,IF($AG$69=(Z4+1),$AE$69,IF($AG$70=(Z4+1),$AE$70,IF($AG$71=(Z4+1),$AE$71,IF($AG$72=(Z4+1),$AE$72,IF($AG$73=(Z4+1),$AE$73,IF($AG$74=(Z4+1),$AE$74,IF($AG$75=(Z4+1),$AE$75,IF($AG$76=(Z4+1),$AE$76,IF($AG$77=(Z4+1),$AE$77,IF($AG$78=(Z4+1),$AE$78,IF($AG$79=(Z4+1),$AE$79,IF($AG$80=(Z4+1),$AE$80,IF($AG$81=(Z4+1),$AE$81,IF($AG$82=(Z4+1),$AE$82,IF($AG$83=(Z4+1),$AE$83,IF($AG$84=(Z4+1),$AE$84))))))))))))))))))))</f>
        <v>1cs.Széchenyi I.</v>
      </c>
      <c r="AL66" t="str">
        <f t="shared" si="12"/>
        <v>0</v>
      </c>
    </row>
    <row r="67" spans="1:38" ht="12.75" customHeight="1" thickTop="1" thickBot="1" x14ac:dyDescent="0.25">
      <c r="P67" s="304"/>
      <c r="Q67" s="73" t="str">
        <f>C29</f>
        <v>Csonka Fanni</v>
      </c>
      <c r="R67" s="73">
        <f t="shared" ref="R67:AA67" si="81">D29</f>
        <v>0</v>
      </c>
      <c r="S67" s="73">
        <f t="shared" si="81"/>
        <v>0</v>
      </c>
      <c r="T67" s="73">
        <f t="shared" si="81"/>
        <v>0</v>
      </c>
      <c r="U67" s="73">
        <f t="shared" si="81"/>
        <v>0</v>
      </c>
      <c r="V67" s="73">
        <f t="shared" si="81"/>
        <v>0</v>
      </c>
      <c r="W67" s="73">
        <f t="shared" si="81"/>
        <v>0</v>
      </c>
      <c r="X67" s="73">
        <f t="shared" si="81"/>
        <v>0</v>
      </c>
      <c r="Y67" s="73">
        <f t="shared" si="81"/>
        <v>0</v>
      </c>
      <c r="Z67" s="73">
        <f t="shared" si="81"/>
        <v>0</v>
      </c>
      <c r="AA67" s="109">
        <f t="shared" si="81"/>
        <v>0</v>
      </c>
      <c r="AB67" s="301"/>
      <c r="AC67" s="111">
        <f t="shared" si="75"/>
        <v>2.000196E-4</v>
      </c>
      <c r="AD67" s="80" t="str">
        <f t="shared" si="15"/>
        <v>Csonka Fanni</v>
      </c>
      <c r="AE67" s="223" t="str">
        <f t="shared" si="76"/>
        <v>3cs.Arany III.</v>
      </c>
      <c r="AF67"/>
      <c r="AG67" s="99">
        <f t="shared" si="77"/>
        <v>16</v>
      </c>
      <c r="AH67" s="102" t="s">
        <v>15</v>
      </c>
      <c r="AI67" s="230" t="str">
        <f t="shared" si="78"/>
        <v>Sipos Árpád</v>
      </c>
      <c r="AJ67" s="230">
        <f t="shared" si="79"/>
        <v>6.0019500179999996</v>
      </c>
      <c r="AK67" s="230" t="str">
        <f t="shared" si="80"/>
        <v>11cs.Vaja I.</v>
      </c>
      <c r="AL67" t="str">
        <f t="shared" si="12"/>
        <v>0</v>
      </c>
    </row>
    <row r="68" spans="1:38" ht="12.75" customHeight="1" thickTop="1" thickBot="1" x14ac:dyDescent="0.25">
      <c r="P68" s="304"/>
      <c r="Q68" s="73" t="str">
        <f>C40</f>
        <v>Weber Tamás</v>
      </c>
      <c r="R68" s="73">
        <f t="shared" ref="R68:AA68" si="82">D40</f>
        <v>0.5</v>
      </c>
      <c r="S68" s="73">
        <f t="shared" si="82"/>
        <v>1</v>
      </c>
      <c r="T68" s="73">
        <f t="shared" si="82"/>
        <v>1</v>
      </c>
      <c r="U68" s="73">
        <f t="shared" si="82"/>
        <v>1</v>
      </c>
      <c r="V68" s="73">
        <f t="shared" si="82"/>
        <v>0</v>
      </c>
      <c r="W68" s="73">
        <f t="shared" si="82"/>
        <v>1</v>
      </c>
      <c r="X68" s="73">
        <f t="shared" si="82"/>
        <v>0</v>
      </c>
      <c r="Y68" s="73">
        <f t="shared" si="82"/>
        <v>0</v>
      </c>
      <c r="Z68" s="73">
        <f t="shared" si="82"/>
        <v>0</v>
      </c>
      <c r="AA68" s="109">
        <f t="shared" si="82"/>
        <v>4.5</v>
      </c>
      <c r="AB68" s="301"/>
      <c r="AC68" s="111">
        <f t="shared" si="75"/>
        <v>4.5017500194000002</v>
      </c>
      <c r="AD68" s="80" t="str">
        <f t="shared" si="15"/>
        <v>Weber Tamás</v>
      </c>
      <c r="AE68" s="223" t="str">
        <f t="shared" si="76"/>
        <v>4cs.Demecser</v>
      </c>
      <c r="AF68"/>
      <c r="AG68" s="99">
        <f t="shared" si="77"/>
        <v>8</v>
      </c>
      <c r="AH68" s="102" t="s">
        <v>17</v>
      </c>
      <c r="AI68" s="230" t="str">
        <f t="shared" si="78"/>
        <v>Dévald Péter</v>
      </c>
      <c r="AJ68" s="230">
        <f t="shared" si="79"/>
        <v>5.5016500176000003</v>
      </c>
      <c r="AK68" s="230" t="str">
        <f t="shared" si="80"/>
        <v>13cs.Dávid I.</v>
      </c>
      <c r="AL68" t="str">
        <f t="shared" si="12"/>
        <v>0</v>
      </c>
    </row>
    <row r="69" spans="1:38" ht="12.75" customHeight="1" thickTop="1" thickBot="1" x14ac:dyDescent="0.3">
      <c r="A69" s="308" t="s">
        <v>0</v>
      </c>
      <c r="B69" s="309"/>
      <c r="C69" s="246" t="s">
        <v>198</v>
      </c>
      <c r="D69" s="313" t="s">
        <v>12</v>
      </c>
      <c r="E69" s="314"/>
      <c r="F69" s="315"/>
      <c r="G69" s="315"/>
      <c r="H69" s="315"/>
      <c r="I69" s="315"/>
      <c r="J69" s="315"/>
      <c r="K69" s="315"/>
      <c r="L69" s="315"/>
      <c r="M69" s="20" t="s">
        <v>16</v>
      </c>
      <c r="N69" s="316">
        <f>SUM(D77:L77)</f>
        <v>17.5</v>
      </c>
      <c r="P69" s="304"/>
      <c r="Q69" s="73" t="str">
        <f>C51</f>
        <v>Lovász Gergő</v>
      </c>
      <c r="R69" s="73">
        <f t="shared" ref="R69:AA69" si="83">D51</f>
        <v>0.5</v>
      </c>
      <c r="S69" s="73">
        <f t="shared" si="83"/>
        <v>0</v>
      </c>
      <c r="T69" s="73">
        <f t="shared" si="83"/>
        <v>0</v>
      </c>
      <c r="U69" s="73">
        <f t="shared" si="83"/>
        <v>1</v>
      </c>
      <c r="V69" s="73">
        <f t="shared" si="83"/>
        <v>1</v>
      </c>
      <c r="W69" s="73">
        <f t="shared" si="83"/>
        <v>0</v>
      </c>
      <c r="X69" s="73">
        <f t="shared" si="83"/>
        <v>1</v>
      </c>
      <c r="Y69" s="73">
        <f t="shared" si="83"/>
        <v>1</v>
      </c>
      <c r="Z69" s="73">
        <f t="shared" si="83"/>
        <v>0</v>
      </c>
      <c r="AA69" s="109">
        <f t="shared" si="83"/>
        <v>4.5</v>
      </c>
      <c r="AB69" s="301"/>
      <c r="AC69" s="111">
        <f t="shared" si="75"/>
        <v>4.5018500191999999</v>
      </c>
      <c r="AD69" s="80" t="str">
        <f t="shared" si="15"/>
        <v>Lovász Gergő</v>
      </c>
      <c r="AE69" s="223" t="str">
        <f t="shared" si="76"/>
        <v>5cs.Arany I.</v>
      </c>
      <c r="AF69"/>
      <c r="AG69" s="99">
        <f t="shared" si="77"/>
        <v>7</v>
      </c>
      <c r="AH69" s="102" t="s">
        <v>18</v>
      </c>
      <c r="AI69" s="230" t="str">
        <f t="shared" si="78"/>
        <v>Gergely Ákos</v>
      </c>
      <c r="AJ69" s="230">
        <f t="shared" si="79"/>
        <v>5.0030000185999999</v>
      </c>
      <c r="AK69" s="230" t="str">
        <f t="shared" si="80"/>
        <v>8cs.SISE I.</v>
      </c>
      <c r="AL69" t="str">
        <f t="shared" si="12"/>
        <v>0</v>
      </c>
    </row>
    <row r="70" spans="1:38" ht="12.75" customHeight="1" thickTop="1" thickBot="1" x14ac:dyDescent="0.25">
      <c r="A70" s="305">
        <v>7</v>
      </c>
      <c r="B70" s="1"/>
      <c r="C70" s="250" t="s">
        <v>1</v>
      </c>
      <c r="D70" s="29" t="s">
        <v>13</v>
      </c>
      <c r="E70" s="30" t="s">
        <v>14</v>
      </c>
      <c r="F70" s="30" t="s">
        <v>15</v>
      </c>
      <c r="G70" s="30" t="s">
        <v>17</v>
      </c>
      <c r="H70" s="30" t="s">
        <v>18</v>
      </c>
      <c r="I70" s="30" t="s">
        <v>21</v>
      </c>
      <c r="J70" s="30" t="s">
        <v>22</v>
      </c>
      <c r="K70" s="30" t="s">
        <v>36</v>
      </c>
      <c r="L70" s="30" t="s">
        <v>37</v>
      </c>
      <c r="M70" s="39"/>
      <c r="N70" s="317"/>
      <c r="P70" s="304"/>
      <c r="Q70" s="73" t="str">
        <f>C62</f>
        <v>Rádai Zoltán</v>
      </c>
      <c r="R70" s="73">
        <f t="shared" ref="R70:AA70" si="84">D62</f>
        <v>1</v>
      </c>
      <c r="S70" s="73">
        <f t="shared" si="84"/>
        <v>1</v>
      </c>
      <c r="T70" s="73">
        <f t="shared" si="84"/>
        <v>0</v>
      </c>
      <c r="U70" s="73">
        <f t="shared" si="84"/>
        <v>1</v>
      </c>
      <c r="V70" s="73">
        <f t="shared" si="84"/>
        <v>1</v>
      </c>
      <c r="W70" s="73">
        <f t="shared" si="84"/>
        <v>1</v>
      </c>
      <c r="X70" s="73">
        <f t="shared" si="84"/>
        <v>1</v>
      </c>
      <c r="Y70" s="73">
        <f t="shared" si="84"/>
        <v>1</v>
      </c>
      <c r="Z70" s="73">
        <f t="shared" si="84"/>
        <v>1</v>
      </c>
      <c r="AA70" s="109">
        <f t="shared" si="84"/>
        <v>8</v>
      </c>
      <c r="AB70" s="301"/>
      <c r="AC70" s="111">
        <f t="shared" si="75"/>
        <v>8.0028500190000003</v>
      </c>
      <c r="AD70" s="80" t="str">
        <f t="shared" si="15"/>
        <v>Rádai Zoltán</v>
      </c>
      <c r="AE70" s="223" t="str">
        <f t="shared" si="76"/>
        <v>6cs.Piremon</v>
      </c>
      <c r="AF70"/>
      <c r="AG70" s="99">
        <f t="shared" si="77"/>
        <v>1</v>
      </c>
      <c r="AH70" s="102" t="s">
        <v>21</v>
      </c>
      <c r="AI70" s="230" t="str">
        <f t="shared" si="78"/>
        <v>Koncz Réka</v>
      </c>
      <c r="AJ70" s="230">
        <f t="shared" si="79"/>
        <v>5.0017500188000001</v>
      </c>
      <c r="AK70" s="230" t="str">
        <f t="shared" si="80"/>
        <v>7cs.Arany II "Piremon nők"</v>
      </c>
      <c r="AL70" t="str">
        <f t="shared" si="12"/>
        <v>0</v>
      </c>
    </row>
    <row r="71" spans="1:38" ht="12.75" customHeight="1" thickTop="1" thickBot="1" x14ac:dyDescent="0.25">
      <c r="A71" s="306"/>
      <c r="B71" s="2" t="s">
        <v>2</v>
      </c>
      <c r="C71" s="251" t="s">
        <v>189</v>
      </c>
      <c r="D71" s="26">
        <f>'1 forduló'!D74</f>
        <v>1</v>
      </c>
      <c r="E71" s="27">
        <f>'2 forduló'!D74</f>
        <v>1</v>
      </c>
      <c r="F71" s="28">
        <f>'3 forduló'!D74</f>
        <v>0</v>
      </c>
      <c r="G71" s="28">
        <f>'4 forduló'!D74</f>
        <v>0</v>
      </c>
      <c r="H71" s="28">
        <f>'5 forduló'!D74</f>
        <v>0</v>
      </c>
      <c r="I71" s="28">
        <f>'6 forduló'!D74</f>
        <v>1</v>
      </c>
      <c r="J71" s="28">
        <f>'7 forduló'!D74</f>
        <v>1</v>
      </c>
      <c r="K71" s="28">
        <f>'8 forduló'!D74</f>
        <v>0.5</v>
      </c>
      <c r="L71" s="28">
        <f>'9 forduló'!D74</f>
        <v>1</v>
      </c>
      <c r="M71" s="40">
        <f>SUM(D71:L71)</f>
        <v>5.5</v>
      </c>
      <c r="N71" s="317"/>
      <c r="P71" s="304"/>
      <c r="Q71" s="73" t="str">
        <f>C73</f>
        <v>Koncz Réka</v>
      </c>
      <c r="R71" s="73">
        <f t="shared" ref="R71:AA71" si="85">D73</f>
        <v>0</v>
      </c>
      <c r="S71" s="73">
        <f t="shared" si="85"/>
        <v>0.5</v>
      </c>
      <c r="T71" s="73">
        <f t="shared" si="85"/>
        <v>1</v>
      </c>
      <c r="U71" s="73">
        <f t="shared" si="85"/>
        <v>0</v>
      </c>
      <c r="V71" s="73">
        <f t="shared" si="85"/>
        <v>0</v>
      </c>
      <c r="W71" s="73">
        <f t="shared" si="85"/>
        <v>1</v>
      </c>
      <c r="X71" s="73">
        <f t="shared" si="85"/>
        <v>1</v>
      </c>
      <c r="Y71" s="73">
        <f t="shared" si="85"/>
        <v>0.5</v>
      </c>
      <c r="Z71" s="73">
        <f t="shared" si="85"/>
        <v>1</v>
      </c>
      <c r="AA71" s="109">
        <f t="shared" si="85"/>
        <v>5</v>
      </c>
      <c r="AB71" s="301"/>
      <c r="AC71" s="111">
        <f t="shared" si="75"/>
        <v>5.0017500188000001</v>
      </c>
      <c r="AD71" s="80" t="str">
        <f t="shared" si="15"/>
        <v>Koncz Réka</v>
      </c>
      <c r="AE71" s="223" t="str">
        <f t="shared" si="76"/>
        <v>7cs.Arany II "Piremon nők"</v>
      </c>
      <c r="AF71"/>
      <c r="AG71" s="99">
        <f t="shared" si="77"/>
        <v>6</v>
      </c>
      <c r="AH71" s="102" t="s">
        <v>22</v>
      </c>
      <c r="AI71" s="230" t="str">
        <f t="shared" si="78"/>
        <v>Lovász Gergő</v>
      </c>
      <c r="AJ71" s="230">
        <f t="shared" si="79"/>
        <v>4.5018500191999999</v>
      </c>
      <c r="AK71" s="230" t="str">
        <f t="shared" si="80"/>
        <v>5cs.Arany I.</v>
      </c>
      <c r="AL71" t="str">
        <f t="shared" si="12"/>
        <v>0</v>
      </c>
    </row>
    <row r="72" spans="1:38" ht="12.75" customHeight="1" thickTop="1" thickBot="1" x14ac:dyDescent="0.25">
      <c r="A72" s="306"/>
      <c r="B72" s="2" t="s">
        <v>3</v>
      </c>
      <c r="C72" s="251" t="s">
        <v>148</v>
      </c>
      <c r="D72" s="26">
        <f>'1 forduló'!D75</f>
        <v>0</v>
      </c>
      <c r="E72" s="27">
        <f>'2 forduló'!D75</f>
        <v>0</v>
      </c>
      <c r="F72" s="28">
        <f>'3 forduló'!D75</f>
        <v>1</v>
      </c>
      <c r="G72" s="28">
        <f>'4 forduló'!D75</f>
        <v>1</v>
      </c>
      <c r="H72" s="28">
        <f>'5 forduló'!D75</f>
        <v>0</v>
      </c>
      <c r="I72" s="28">
        <f>'6 forduló'!D75</f>
        <v>0</v>
      </c>
      <c r="J72" s="28">
        <f>'7 forduló'!D75</f>
        <v>1</v>
      </c>
      <c r="K72" s="28">
        <f>'8 forduló'!D75</f>
        <v>0</v>
      </c>
      <c r="L72" s="28">
        <f>'9 forduló'!D75</f>
        <v>1</v>
      </c>
      <c r="M72" s="21">
        <f t="shared" ref="M72:M76" si="86">SUM(D72:L72)</f>
        <v>4</v>
      </c>
      <c r="N72" s="317"/>
      <c r="P72" s="304"/>
      <c r="Q72" s="73" t="str">
        <f>C84</f>
        <v>Gergely Ákos</v>
      </c>
      <c r="R72" s="73">
        <f t="shared" ref="R72:AA72" si="87">D84</f>
        <v>1</v>
      </c>
      <c r="S72" s="73">
        <f t="shared" si="87"/>
        <v>1</v>
      </c>
      <c r="T72" s="73">
        <f t="shared" si="87"/>
        <v>1</v>
      </c>
      <c r="U72" s="73">
        <f t="shared" si="87"/>
        <v>0</v>
      </c>
      <c r="V72" s="73">
        <f t="shared" si="87"/>
        <v>0</v>
      </c>
      <c r="W72" s="73">
        <f t="shared" si="87"/>
        <v>0</v>
      </c>
      <c r="X72" s="73">
        <f t="shared" si="87"/>
        <v>1</v>
      </c>
      <c r="Y72" s="73">
        <f t="shared" si="87"/>
        <v>1</v>
      </c>
      <c r="Z72" s="73">
        <f t="shared" si="87"/>
        <v>0</v>
      </c>
      <c r="AA72" s="109">
        <f t="shared" si="87"/>
        <v>5</v>
      </c>
      <c r="AB72" s="301"/>
      <c r="AC72" s="111">
        <f t="shared" si="75"/>
        <v>5.0030000185999999</v>
      </c>
      <c r="AD72" s="80" t="str">
        <f t="shared" si="15"/>
        <v>Gergely Ákos</v>
      </c>
      <c r="AE72" s="223" t="str">
        <f t="shared" si="76"/>
        <v>8cs.SISE I.</v>
      </c>
      <c r="AF72"/>
      <c r="AG72" s="99">
        <f t="shared" si="77"/>
        <v>5</v>
      </c>
      <c r="AH72" s="102" t="s">
        <v>36</v>
      </c>
      <c r="AI72" s="230" t="str">
        <f t="shared" si="78"/>
        <v>Weber Tamás</v>
      </c>
      <c r="AJ72" s="230">
        <f t="shared" si="79"/>
        <v>4.5017500194000002</v>
      </c>
      <c r="AK72" s="230" t="str">
        <f t="shared" si="80"/>
        <v>4cs.Demecser</v>
      </c>
      <c r="AL72" t="str">
        <f t="shared" si="12"/>
        <v>0</v>
      </c>
    </row>
    <row r="73" spans="1:38" ht="12.75" customHeight="1" thickTop="1" thickBot="1" x14ac:dyDescent="0.25">
      <c r="A73" s="306"/>
      <c r="B73" s="2" t="s">
        <v>4</v>
      </c>
      <c r="C73" s="251" t="s">
        <v>149</v>
      </c>
      <c r="D73" s="26">
        <f>'1 forduló'!D76</f>
        <v>0</v>
      </c>
      <c r="E73" s="27">
        <f>'2 forduló'!D76</f>
        <v>0.5</v>
      </c>
      <c r="F73" s="28">
        <f>'3 forduló'!D76</f>
        <v>1</v>
      </c>
      <c r="G73" s="28">
        <f>'4 forduló'!D76</f>
        <v>0</v>
      </c>
      <c r="H73" s="28">
        <f>'5 forduló'!D76</f>
        <v>0</v>
      </c>
      <c r="I73" s="28">
        <f>'6 forduló'!D76</f>
        <v>1</v>
      </c>
      <c r="J73" s="28">
        <f>'7 forduló'!D76</f>
        <v>1</v>
      </c>
      <c r="K73" s="28">
        <f>'8 forduló'!D76</f>
        <v>0.5</v>
      </c>
      <c r="L73" s="28">
        <f>'9 forduló'!D76</f>
        <v>1</v>
      </c>
      <c r="M73" s="21">
        <f t="shared" si="86"/>
        <v>5</v>
      </c>
      <c r="N73" s="317"/>
      <c r="P73" s="304"/>
      <c r="Q73" s="73" t="str">
        <f>C95</f>
        <v>Kónya István</v>
      </c>
      <c r="R73" s="73">
        <f t="shared" ref="R73:AA73" si="88">D95</f>
        <v>0</v>
      </c>
      <c r="S73" s="73">
        <f t="shared" si="88"/>
        <v>0</v>
      </c>
      <c r="T73" s="73">
        <f t="shared" si="88"/>
        <v>1</v>
      </c>
      <c r="U73" s="73">
        <f t="shared" si="88"/>
        <v>1</v>
      </c>
      <c r="V73" s="73">
        <f t="shared" si="88"/>
        <v>1</v>
      </c>
      <c r="W73" s="73">
        <f t="shared" si="88"/>
        <v>0</v>
      </c>
      <c r="X73" s="73">
        <f t="shared" si="88"/>
        <v>0</v>
      </c>
      <c r="Y73" s="73">
        <f t="shared" si="88"/>
        <v>1</v>
      </c>
      <c r="Z73" s="73">
        <f t="shared" si="88"/>
        <v>0</v>
      </c>
      <c r="AA73" s="109">
        <f t="shared" si="88"/>
        <v>4</v>
      </c>
      <c r="AB73" s="301"/>
      <c r="AC73" s="111">
        <f t="shared" si="75"/>
        <v>4.0026000183999999</v>
      </c>
      <c r="AD73" s="80" t="str">
        <f t="shared" si="15"/>
        <v>Kónya István</v>
      </c>
      <c r="AE73" s="223" t="str">
        <f t="shared" si="76"/>
        <v>9cs.Nyírbátor</v>
      </c>
      <c r="AF73"/>
      <c r="AG73" s="99">
        <f t="shared" si="77"/>
        <v>9</v>
      </c>
      <c r="AH73" s="102" t="s">
        <v>37</v>
      </c>
      <c r="AI73" s="230" t="str">
        <f t="shared" si="78"/>
        <v>Kónya István</v>
      </c>
      <c r="AJ73" s="230">
        <f t="shared" si="79"/>
        <v>4.0026000183999999</v>
      </c>
      <c r="AK73" s="230" t="str">
        <f t="shared" si="80"/>
        <v>9cs.Nyírbátor</v>
      </c>
      <c r="AL73" t="str">
        <f t="shared" si="12"/>
        <v>0</v>
      </c>
    </row>
    <row r="74" spans="1:38" ht="14.25" thickTop="1" thickBot="1" x14ac:dyDescent="0.25">
      <c r="A74" s="306"/>
      <c r="B74" s="2" t="s">
        <v>5</v>
      </c>
      <c r="C74" s="251" t="s">
        <v>154</v>
      </c>
      <c r="D74" s="26">
        <f>'1 forduló'!D77</f>
        <v>0</v>
      </c>
      <c r="E74" s="27">
        <f>'2 forduló'!D77</f>
        <v>1</v>
      </c>
      <c r="F74" s="28">
        <f>'3 forduló'!D77</f>
        <v>0</v>
      </c>
      <c r="G74" s="28">
        <f>'4 forduló'!D77</f>
        <v>1</v>
      </c>
      <c r="H74" s="28">
        <f>'5 forduló'!D77</f>
        <v>0</v>
      </c>
      <c r="I74" s="28">
        <f>'6 forduló'!D77</f>
        <v>0</v>
      </c>
      <c r="J74" s="28">
        <f>'7 forduló'!D77</f>
        <v>0</v>
      </c>
      <c r="K74" s="28">
        <f>'8 forduló'!D77</f>
        <v>0</v>
      </c>
      <c r="L74" s="28">
        <f>'9 forduló'!D77</f>
        <v>1</v>
      </c>
      <c r="M74" s="21">
        <f t="shared" si="86"/>
        <v>3</v>
      </c>
      <c r="N74" s="317"/>
      <c r="P74" s="304"/>
      <c r="Q74" s="73" t="str">
        <f>C106</f>
        <v>Deme Bánk</v>
      </c>
      <c r="R74" s="73">
        <f t="shared" ref="R74:AA74" si="89">D106</f>
        <v>0.5</v>
      </c>
      <c r="S74" s="73">
        <f t="shared" si="89"/>
        <v>0</v>
      </c>
      <c r="T74" s="73">
        <f t="shared" si="89"/>
        <v>0</v>
      </c>
      <c r="U74" s="73">
        <f t="shared" si="89"/>
        <v>0</v>
      </c>
      <c r="V74" s="73">
        <f t="shared" si="89"/>
        <v>1</v>
      </c>
      <c r="W74" s="73">
        <f t="shared" si="89"/>
        <v>0</v>
      </c>
      <c r="X74" s="73">
        <f t="shared" si="89"/>
        <v>0</v>
      </c>
      <c r="Y74" s="73">
        <f t="shared" si="89"/>
        <v>1</v>
      </c>
      <c r="Z74" s="73">
        <f t="shared" si="89"/>
        <v>0</v>
      </c>
      <c r="AA74" s="109">
        <f t="shared" si="89"/>
        <v>2.5</v>
      </c>
      <c r="AB74" s="301"/>
      <c r="AC74" s="111">
        <f t="shared" si="75"/>
        <v>2.5014000182</v>
      </c>
      <c r="AD74" s="80" t="str">
        <f t="shared" si="15"/>
        <v>Deme Bánk</v>
      </c>
      <c r="AE74" s="223" t="str">
        <f t="shared" si="76"/>
        <v>10cs.Széchenyi II</v>
      </c>
      <c r="AF74"/>
      <c r="AG74" s="99">
        <f t="shared" si="77"/>
        <v>12</v>
      </c>
      <c r="AH74" s="102" t="s">
        <v>81</v>
      </c>
      <c r="AI74" s="230" t="str">
        <f t="shared" si="78"/>
        <v>Nagy Kitti</v>
      </c>
      <c r="AJ74" s="230">
        <f t="shared" si="79"/>
        <v>4.0015500171999996</v>
      </c>
      <c r="AK74" s="230" t="str">
        <f t="shared" si="80"/>
        <v>15cs.Dávid III.</v>
      </c>
      <c r="AL74" t="str">
        <f t="shared" si="12"/>
        <v>0</v>
      </c>
    </row>
    <row r="75" spans="1:38" ht="14.25" thickTop="1" thickBot="1" x14ac:dyDescent="0.25">
      <c r="A75" s="306"/>
      <c r="B75" s="2" t="s">
        <v>6</v>
      </c>
      <c r="C75" s="251" t="s">
        <v>32</v>
      </c>
      <c r="D75" s="26">
        <f>'1 forduló'!D78</f>
        <v>0</v>
      </c>
      <c r="E75" s="27">
        <f>'2 forduló'!D78</f>
        <v>0</v>
      </c>
      <c r="F75" s="28">
        <f>'3 forduló'!D78</f>
        <v>0</v>
      </c>
      <c r="G75" s="28">
        <f>'4 forduló'!D78</f>
        <v>0</v>
      </c>
      <c r="H75" s="28">
        <f>'5 forduló'!D78</f>
        <v>0</v>
      </c>
      <c r="I75" s="28">
        <f>'6 forduló'!D78</f>
        <v>0</v>
      </c>
      <c r="J75" s="28">
        <f>'7 forduló'!D78</f>
        <v>0</v>
      </c>
      <c r="K75" s="28">
        <f>'8 forduló'!D78</f>
        <v>0</v>
      </c>
      <c r="L75" s="28">
        <f>'9 forduló'!D78</f>
        <v>0</v>
      </c>
      <c r="M75" s="21">
        <f t="shared" si="86"/>
        <v>0</v>
      </c>
      <c r="N75" s="317"/>
      <c r="P75" s="304"/>
      <c r="Q75" s="73" t="str">
        <f>C117</f>
        <v>Sipos Árpád</v>
      </c>
      <c r="R75" s="73">
        <f t="shared" ref="R75:AA75" si="90">D117</f>
        <v>1</v>
      </c>
      <c r="S75" s="73">
        <f t="shared" si="90"/>
        <v>1</v>
      </c>
      <c r="T75" s="73">
        <f t="shared" si="90"/>
        <v>1</v>
      </c>
      <c r="U75" s="73">
        <f t="shared" si="90"/>
        <v>1</v>
      </c>
      <c r="V75" s="73">
        <f t="shared" si="90"/>
        <v>0</v>
      </c>
      <c r="W75" s="73">
        <f t="shared" si="90"/>
        <v>1</v>
      </c>
      <c r="X75" s="73">
        <f t="shared" si="90"/>
        <v>0</v>
      </c>
      <c r="Y75" s="73">
        <f t="shared" si="90"/>
        <v>0</v>
      </c>
      <c r="Z75" s="73">
        <f t="shared" si="90"/>
        <v>1</v>
      </c>
      <c r="AA75" s="109">
        <f t="shared" si="90"/>
        <v>6</v>
      </c>
      <c r="AB75" s="301"/>
      <c r="AC75" s="111">
        <f t="shared" si="75"/>
        <v>6.0019500179999996</v>
      </c>
      <c r="AD75" s="80" t="str">
        <f t="shared" si="15"/>
        <v>Sipos Árpád</v>
      </c>
      <c r="AE75" s="223" t="str">
        <f t="shared" si="76"/>
        <v>11cs.Vaja I.</v>
      </c>
      <c r="AF75"/>
      <c r="AG75" s="99">
        <f t="shared" si="77"/>
        <v>3</v>
      </c>
      <c r="AH75" s="102" t="s">
        <v>82</v>
      </c>
      <c r="AI75" s="230" t="str">
        <f t="shared" si="78"/>
        <v>Szuhánszki Gergely</v>
      </c>
      <c r="AJ75" s="230">
        <f t="shared" si="79"/>
        <v>3.5021000178000001</v>
      </c>
      <c r="AK75" s="230" t="str">
        <f t="shared" si="80"/>
        <v>12cs.SISE II.</v>
      </c>
      <c r="AL75" t="str">
        <f t="shared" si="12"/>
        <v>0</v>
      </c>
    </row>
    <row r="76" spans="1:38" ht="14.25" thickTop="1" thickBot="1" x14ac:dyDescent="0.25">
      <c r="A76" s="307"/>
      <c r="B76" s="3" t="s">
        <v>7</v>
      </c>
      <c r="C76" s="252" t="s">
        <v>33</v>
      </c>
      <c r="D76" s="26">
        <f>'1 forduló'!D79</f>
        <v>0</v>
      </c>
      <c r="E76" s="27">
        <f>'2 forduló'!D79</f>
        <v>0</v>
      </c>
      <c r="F76" s="28">
        <f>'3 forduló'!D79</f>
        <v>0</v>
      </c>
      <c r="G76" s="28">
        <f>'4 forduló'!D79</f>
        <v>0</v>
      </c>
      <c r="H76" s="28">
        <f>'5 forduló'!D79</f>
        <v>0</v>
      </c>
      <c r="I76" s="28">
        <f>'6 forduló'!D79</f>
        <v>0</v>
      </c>
      <c r="J76" s="28">
        <f>'7 forduló'!D79</f>
        <v>0</v>
      </c>
      <c r="K76" s="28">
        <f>'8 forduló'!D79</f>
        <v>0</v>
      </c>
      <c r="L76" s="28">
        <f>'9 forduló'!D79</f>
        <v>0</v>
      </c>
      <c r="M76" s="22">
        <f t="shared" si="86"/>
        <v>0</v>
      </c>
      <c r="N76" s="318"/>
      <c r="P76" s="304"/>
      <c r="Q76" s="73" t="str">
        <f>C128</f>
        <v>Szuhánszki Gergely</v>
      </c>
      <c r="R76" s="73">
        <f t="shared" ref="R76:AA76" si="91">D128</f>
        <v>0.5</v>
      </c>
      <c r="S76" s="73">
        <f t="shared" si="91"/>
        <v>0</v>
      </c>
      <c r="T76" s="73">
        <f t="shared" si="91"/>
        <v>1</v>
      </c>
      <c r="U76" s="73">
        <f t="shared" si="91"/>
        <v>1</v>
      </c>
      <c r="V76" s="73">
        <f t="shared" si="91"/>
        <v>0</v>
      </c>
      <c r="W76" s="73">
        <f t="shared" si="91"/>
        <v>1</v>
      </c>
      <c r="X76" s="73">
        <f t="shared" si="91"/>
        <v>0</v>
      </c>
      <c r="Y76" s="73">
        <f t="shared" si="91"/>
        <v>0</v>
      </c>
      <c r="Z76" s="73">
        <f t="shared" si="91"/>
        <v>0</v>
      </c>
      <c r="AA76" s="109">
        <f t="shared" si="91"/>
        <v>3.5</v>
      </c>
      <c r="AB76" s="301"/>
      <c r="AC76" s="111">
        <f t="shared" si="75"/>
        <v>3.5021000178000001</v>
      </c>
      <c r="AD76" s="80" t="str">
        <f t="shared" si="15"/>
        <v>Szuhánszki Gergely</v>
      </c>
      <c r="AE76" s="223" t="str">
        <f t="shared" si="76"/>
        <v>12cs.SISE II.</v>
      </c>
      <c r="AF76"/>
      <c r="AG76" s="99">
        <f t="shared" si="77"/>
        <v>11</v>
      </c>
      <c r="AH76" s="102" t="s">
        <v>83</v>
      </c>
      <c r="AI76" s="230" t="str">
        <f t="shared" si="78"/>
        <v>Deme Bánk</v>
      </c>
      <c r="AJ76" s="230">
        <f t="shared" si="79"/>
        <v>2.5014000182</v>
      </c>
      <c r="AK76" s="230" t="str">
        <f t="shared" si="80"/>
        <v>10cs.Széchenyi II</v>
      </c>
      <c r="AL76" t="str">
        <f t="shared" si="12"/>
        <v>0</v>
      </c>
    </row>
    <row r="77" spans="1:38" ht="12.75" customHeight="1" thickTop="1" thickBot="1" x14ac:dyDescent="0.25">
      <c r="D77" s="24">
        <f>SUM(D71:D76)</f>
        <v>1</v>
      </c>
      <c r="E77" s="24">
        <f t="shared" ref="E77:L77" si="92">SUM(E71:E76)</f>
        <v>2.5</v>
      </c>
      <c r="F77" s="24">
        <f t="shared" si="92"/>
        <v>2</v>
      </c>
      <c r="G77" s="24">
        <f t="shared" si="92"/>
        <v>2</v>
      </c>
      <c r="H77" s="24">
        <f t="shared" si="92"/>
        <v>0</v>
      </c>
      <c r="I77" s="24">
        <f t="shared" si="92"/>
        <v>2</v>
      </c>
      <c r="J77" s="24">
        <f t="shared" si="92"/>
        <v>3</v>
      </c>
      <c r="K77" s="24">
        <f t="shared" si="92"/>
        <v>1</v>
      </c>
      <c r="L77" s="24">
        <f t="shared" si="92"/>
        <v>4</v>
      </c>
      <c r="P77" s="304"/>
      <c r="Q77" s="73" t="str">
        <f>C139</f>
        <v>Dévald Péter</v>
      </c>
      <c r="R77" s="73">
        <f t="shared" ref="R77:AA77" si="93">D139</f>
        <v>0.5</v>
      </c>
      <c r="S77" s="73">
        <f t="shared" si="93"/>
        <v>0.5</v>
      </c>
      <c r="T77" s="73">
        <f t="shared" si="93"/>
        <v>1</v>
      </c>
      <c r="U77" s="73">
        <f t="shared" si="93"/>
        <v>1</v>
      </c>
      <c r="V77" s="73">
        <f t="shared" si="93"/>
        <v>0.5</v>
      </c>
      <c r="W77" s="73">
        <f t="shared" si="93"/>
        <v>1</v>
      </c>
      <c r="X77" s="73">
        <f t="shared" si="93"/>
        <v>1</v>
      </c>
      <c r="Y77" s="73">
        <f t="shared" si="93"/>
        <v>0</v>
      </c>
      <c r="Z77" s="73">
        <f t="shared" si="93"/>
        <v>0</v>
      </c>
      <c r="AA77" s="109">
        <f t="shared" si="93"/>
        <v>5.5</v>
      </c>
      <c r="AB77" s="301"/>
      <c r="AC77" s="111">
        <f t="shared" si="75"/>
        <v>5.5016500176000003</v>
      </c>
      <c r="AD77" s="80" t="str">
        <f t="shared" si="15"/>
        <v>Dévald Péter</v>
      </c>
      <c r="AE77" s="223" t="str">
        <f t="shared" si="76"/>
        <v>13cs.Dávid I.</v>
      </c>
      <c r="AF77"/>
      <c r="AG77" s="99">
        <f t="shared" si="77"/>
        <v>4</v>
      </c>
      <c r="AH77" s="102" t="s">
        <v>84</v>
      </c>
      <c r="AI77" s="230" t="str">
        <f t="shared" si="78"/>
        <v>Gábor Zoltán</v>
      </c>
      <c r="AJ77" s="230">
        <f t="shared" si="79"/>
        <v>1.0018500198</v>
      </c>
      <c r="AK77" s="230" t="str">
        <f t="shared" si="80"/>
        <v>2cs.Vaja</v>
      </c>
      <c r="AL77" t="str">
        <f t="shared" si="12"/>
        <v>0</v>
      </c>
    </row>
    <row r="78" spans="1:38" ht="12.75" customHeight="1" thickTop="1" thickBot="1" x14ac:dyDescent="0.25">
      <c r="P78" s="304"/>
      <c r="Q78" s="73" t="str">
        <f>C150</f>
        <v>Gunyecz Kristóf</v>
      </c>
      <c r="R78" s="73">
        <f t="shared" ref="R78:AA78" si="94">D150</f>
        <v>0</v>
      </c>
      <c r="S78" s="73">
        <f t="shared" si="94"/>
        <v>0</v>
      </c>
      <c r="T78" s="73">
        <f t="shared" si="94"/>
        <v>0</v>
      </c>
      <c r="U78" s="73">
        <f t="shared" si="94"/>
        <v>1</v>
      </c>
      <c r="V78" s="73">
        <f t="shared" si="94"/>
        <v>0</v>
      </c>
      <c r="W78" s="73">
        <f t="shared" si="94"/>
        <v>0</v>
      </c>
      <c r="X78" s="73">
        <f t="shared" si="94"/>
        <v>0</v>
      </c>
      <c r="Y78" s="73">
        <f t="shared" si="94"/>
        <v>0</v>
      </c>
      <c r="Z78" s="73">
        <f t="shared" si="94"/>
        <v>0</v>
      </c>
      <c r="AA78" s="109">
        <f t="shared" si="94"/>
        <v>1</v>
      </c>
      <c r="AB78" s="301"/>
      <c r="AC78" s="111">
        <f t="shared" si="75"/>
        <v>1.0010000174</v>
      </c>
      <c r="AD78" s="80" t="str">
        <f t="shared" si="15"/>
        <v>Gunyecz Kristóf</v>
      </c>
      <c r="AE78" s="223" t="str">
        <f t="shared" si="76"/>
        <v>14cs.Dávid IV.</v>
      </c>
      <c r="AF78"/>
      <c r="AG78" s="99">
        <f t="shared" si="77"/>
        <v>14</v>
      </c>
      <c r="AH78" s="102" t="s">
        <v>85</v>
      </c>
      <c r="AI78" s="230" t="str">
        <f t="shared" si="78"/>
        <v>Gunyecz Kristóf</v>
      </c>
      <c r="AJ78" s="230">
        <f t="shared" si="79"/>
        <v>1.0010000174</v>
      </c>
      <c r="AK78" s="230" t="str">
        <f t="shared" si="80"/>
        <v>14cs.Dávid IV.</v>
      </c>
      <c r="AL78" t="str">
        <f t="shared" si="12"/>
        <v>0</v>
      </c>
    </row>
    <row r="79" spans="1:38" ht="12.75" customHeight="1" thickTop="1" thickBot="1" x14ac:dyDescent="0.25">
      <c r="P79" s="304"/>
      <c r="Q79" s="73" t="str">
        <f>C161</f>
        <v>Nagy Kitti</v>
      </c>
      <c r="R79" s="73">
        <f t="shared" ref="R79:AA79" si="95">D161</f>
        <v>1</v>
      </c>
      <c r="S79" s="73">
        <f t="shared" si="95"/>
        <v>0</v>
      </c>
      <c r="T79" s="73">
        <f t="shared" si="95"/>
        <v>1</v>
      </c>
      <c r="U79" s="73">
        <f t="shared" si="95"/>
        <v>1</v>
      </c>
      <c r="V79" s="73">
        <f t="shared" si="95"/>
        <v>0</v>
      </c>
      <c r="W79" s="73">
        <f t="shared" si="95"/>
        <v>0</v>
      </c>
      <c r="X79" s="73">
        <f t="shared" si="95"/>
        <v>0</v>
      </c>
      <c r="Y79" s="73">
        <f t="shared" si="95"/>
        <v>1</v>
      </c>
      <c r="Z79" s="73">
        <f t="shared" si="95"/>
        <v>0</v>
      </c>
      <c r="AA79" s="109">
        <f t="shared" si="95"/>
        <v>4</v>
      </c>
      <c r="AB79" s="301"/>
      <c r="AC79" s="111">
        <f t="shared" si="75"/>
        <v>4.0015500171999996</v>
      </c>
      <c r="AD79" s="80" t="str">
        <f t="shared" si="15"/>
        <v>Nagy Kitti</v>
      </c>
      <c r="AE79" s="223" t="str">
        <f t="shared" si="76"/>
        <v>15cs.Dávid III.</v>
      </c>
      <c r="AF79"/>
      <c r="AG79" s="99">
        <f t="shared" si="77"/>
        <v>10</v>
      </c>
      <c r="AH79" s="102" t="s">
        <v>86</v>
      </c>
      <c r="AI79" s="230" t="str">
        <f t="shared" si="78"/>
        <v>Bulyáki Sámuel</v>
      </c>
      <c r="AJ79" s="230">
        <f t="shared" si="79"/>
        <v>1.000900017</v>
      </c>
      <c r="AK79" s="230" t="str">
        <f t="shared" si="80"/>
        <v>16cs.Dávid II.</v>
      </c>
      <c r="AL79" t="str">
        <f t="shared" si="12"/>
        <v>0</v>
      </c>
    </row>
    <row r="80" spans="1:38" ht="12.75" customHeight="1" thickTop="1" thickBot="1" x14ac:dyDescent="0.3">
      <c r="A80" s="308" t="s">
        <v>0</v>
      </c>
      <c r="B80" s="309"/>
      <c r="C80" s="246" t="s">
        <v>128</v>
      </c>
      <c r="D80" s="313" t="s">
        <v>12</v>
      </c>
      <c r="E80" s="314"/>
      <c r="F80" s="315"/>
      <c r="G80" s="315"/>
      <c r="H80" s="315"/>
      <c r="I80" s="315"/>
      <c r="J80" s="315"/>
      <c r="K80" s="315"/>
      <c r="L80" s="315"/>
      <c r="M80" s="20" t="s">
        <v>16</v>
      </c>
      <c r="N80" s="316">
        <f>SUM(D88:L88)</f>
        <v>30</v>
      </c>
      <c r="P80" s="304"/>
      <c r="Q80" s="73" t="str">
        <f>C172</f>
        <v>Bulyáki Sámuel</v>
      </c>
      <c r="R80" s="73">
        <f t="shared" ref="R80:AA80" si="96">D172</f>
        <v>0</v>
      </c>
      <c r="S80" s="73">
        <f t="shared" si="96"/>
        <v>0</v>
      </c>
      <c r="T80" s="73">
        <f t="shared" si="96"/>
        <v>0</v>
      </c>
      <c r="U80" s="73">
        <f t="shared" si="96"/>
        <v>0</v>
      </c>
      <c r="V80" s="73">
        <f t="shared" si="96"/>
        <v>0</v>
      </c>
      <c r="W80" s="73">
        <f t="shared" si="96"/>
        <v>0</v>
      </c>
      <c r="X80" s="73">
        <f t="shared" si="96"/>
        <v>0</v>
      </c>
      <c r="Y80" s="73">
        <f t="shared" si="96"/>
        <v>1</v>
      </c>
      <c r="Z80" s="73">
        <f t="shared" si="96"/>
        <v>0</v>
      </c>
      <c r="AA80" s="109">
        <f t="shared" si="96"/>
        <v>1</v>
      </c>
      <c r="AB80" s="301"/>
      <c r="AC80" s="111">
        <f t="shared" si="75"/>
        <v>1.000900017</v>
      </c>
      <c r="AD80" s="80" t="str">
        <f t="shared" si="15"/>
        <v>Bulyáki Sámuel</v>
      </c>
      <c r="AE80" s="223" t="str">
        <f t="shared" si="76"/>
        <v>16cs.Dávid II.</v>
      </c>
      <c r="AF80"/>
      <c r="AG80" s="99">
        <f t="shared" si="77"/>
        <v>15</v>
      </c>
      <c r="AH80" s="102" t="s">
        <v>87</v>
      </c>
      <c r="AI80" s="230" t="str">
        <f t="shared" si="78"/>
        <v>Csonka Fanni</v>
      </c>
      <c r="AJ80" s="230">
        <f t="shared" si="79"/>
        <v>2.000196E-4</v>
      </c>
      <c r="AK80" s="230" t="str">
        <f t="shared" si="80"/>
        <v>3cs.Arany III.</v>
      </c>
      <c r="AL80" t="str">
        <f t="shared" si="12"/>
        <v>0</v>
      </c>
    </row>
    <row r="81" spans="1:38" ht="12.75" customHeight="1" thickTop="1" thickBot="1" x14ac:dyDescent="0.25">
      <c r="A81" s="305">
        <v>8</v>
      </c>
      <c r="B81" s="1"/>
      <c r="C81" s="250" t="s">
        <v>1</v>
      </c>
      <c r="D81" s="29" t="s">
        <v>13</v>
      </c>
      <c r="E81" s="30" t="s">
        <v>14</v>
      </c>
      <c r="F81" s="30" t="s">
        <v>15</v>
      </c>
      <c r="G81" s="30" t="s">
        <v>17</v>
      </c>
      <c r="H81" s="30" t="s">
        <v>18</v>
      </c>
      <c r="I81" s="30" t="s">
        <v>21</v>
      </c>
      <c r="J81" s="30" t="s">
        <v>22</v>
      </c>
      <c r="K81" s="30" t="s">
        <v>36</v>
      </c>
      <c r="L81" s="30" t="s">
        <v>37</v>
      </c>
      <c r="M81" s="39"/>
      <c r="N81" s="317"/>
      <c r="P81" s="304"/>
      <c r="Q81" s="73" t="str">
        <f>C183</f>
        <v>17-3</v>
      </c>
      <c r="R81" s="73" t="b">
        <f t="shared" ref="R81:AA81" si="97">D183</f>
        <v>0</v>
      </c>
      <c r="S81" s="73" t="b">
        <f t="shared" si="97"/>
        <v>0</v>
      </c>
      <c r="T81" s="73" t="b">
        <f t="shared" si="97"/>
        <v>0</v>
      </c>
      <c r="U81" s="73" t="b">
        <f t="shared" si="97"/>
        <v>0</v>
      </c>
      <c r="V81" s="73" t="b">
        <f t="shared" si="97"/>
        <v>0</v>
      </c>
      <c r="W81" s="73" t="b">
        <f t="shared" si="97"/>
        <v>0</v>
      </c>
      <c r="X81" s="73" t="b">
        <f t="shared" si="97"/>
        <v>0</v>
      </c>
      <c r="Y81" s="73" t="b">
        <f t="shared" si="97"/>
        <v>0</v>
      </c>
      <c r="Z81" s="73" t="b">
        <f t="shared" si="97"/>
        <v>0</v>
      </c>
      <c r="AA81" s="109">
        <f t="shared" si="97"/>
        <v>0</v>
      </c>
      <c r="AB81" s="301"/>
      <c r="AC81" s="111">
        <f t="shared" si="75"/>
        <v>1.6800000000000011E-8</v>
      </c>
      <c r="AD81" s="80" t="str">
        <f t="shared" si="15"/>
        <v>17-3</v>
      </c>
      <c r="AE81" s="223" t="str">
        <f t="shared" si="76"/>
        <v>17cs</v>
      </c>
      <c r="AF81"/>
      <c r="AG81" s="99">
        <f t="shared" si="77"/>
        <v>17</v>
      </c>
      <c r="AH81" s="102" t="s">
        <v>88</v>
      </c>
      <c r="AI81" s="230" t="str">
        <f t="shared" si="78"/>
        <v>17-3</v>
      </c>
      <c r="AJ81" s="230">
        <f t="shared" si="79"/>
        <v>1.6800000000000011E-8</v>
      </c>
      <c r="AK81" s="230" t="str">
        <f t="shared" si="80"/>
        <v>17cs</v>
      </c>
      <c r="AL81" t="str">
        <f t="shared" si="12"/>
        <v>0</v>
      </c>
    </row>
    <row r="82" spans="1:38" ht="12.75" customHeight="1" thickTop="1" thickBot="1" x14ac:dyDescent="0.25">
      <c r="A82" s="306"/>
      <c r="B82" s="2" t="s">
        <v>2</v>
      </c>
      <c r="C82" s="251" t="s">
        <v>163</v>
      </c>
      <c r="D82" s="26">
        <f>'1 forduló'!D85</f>
        <v>1</v>
      </c>
      <c r="E82" s="27">
        <f>'2 forduló'!D85</f>
        <v>1</v>
      </c>
      <c r="F82" s="28">
        <f>'3 forduló'!D85</f>
        <v>0</v>
      </c>
      <c r="G82" s="28">
        <f>'4 forduló'!D85</f>
        <v>0</v>
      </c>
      <c r="H82" s="28">
        <f>'5 forduló'!D85</f>
        <v>1</v>
      </c>
      <c r="I82" s="28">
        <f>'6 forduló'!D85</f>
        <v>1</v>
      </c>
      <c r="J82" s="28">
        <f>'7 forduló'!D85</f>
        <v>0.5</v>
      </c>
      <c r="K82" s="28">
        <f>'8 forduló'!D85</f>
        <v>0</v>
      </c>
      <c r="L82" s="28">
        <f>'9 forduló'!D85</f>
        <v>1</v>
      </c>
      <c r="M82" s="40">
        <f>SUM(D82:L82)</f>
        <v>5.5</v>
      </c>
      <c r="N82" s="317"/>
      <c r="P82" s="304"/>
      <c r="Q82" s="73" t="str">
        <f>C194</f>
        <v>18-3</v>
      </c>
      <c r="R82" s="73" t="b">
        <f t="shared" ref="R82:AA82" si="98">D194</f>
        <v>0</v>
      </c>
      <c r="S82" s="73" t="b">
        <f t="shared" si="98"/>
        <v>0</v>
      </c>
      <c r="T82" s="73" t="b">
        <f t="shared" si="98"/>
        <v>0</v>
      </c>
      <c r="U82" s="73" t="b">
        <f t="shared" si="98"/>
        <v>0</v>
      </c>
      <c r="V82" s="73" t="b">
        <f t="shared" si="98"/>
        <v>0</v>
      </c>
      <c r="W82" s="73" t="b">
        <f t="shared" si="98"/>
        <v>0</v>
      </c>
      <c r="X82" s="73" t="b">
        <f t="shared" si="98"/>
        <v>0</v>
      </c>
      <c r="Y82" s="73" t="b">
        <f t="shared" si="98"/>
        <v>0</v>
      </c>
      <c r="Z82" s="73" t="b">
        <f t="shared" si="98"/>
        <v>0</v>
      </c>
      <c r="AA82" s="109">
        <f t="shared" si="98"/>
        <v>0</v>
      </c>
      <c r="AB82" s="301"/>
      <c r="AC82" s="111">
        <f t="shared" si="75"/>
        <v>1.660000000000001E-8</v>
      </c>
      <c r="AD82" s="80" t="str">
        <f t="shared" si="15"/>
        <v>18-3</v>
      </c>
      <c r="AE82" s="223" t="str">
        <f t="shared" si="76"/>
        <v>18cs</v>
      </c>
      <c r="AF82"/>
      <c r="AG82" s="99">
        <f t="shared" si="77"/>
        <v>18</v>
      </c>
      <c r="AH82" s="102" t="s">
        <v>89</v>
      </c>
      <c r="AI82" s="230" t="str">
        <f t="shared" si="78"/>
        <v>18-3</v>
      </c>
      <c r="AJ82" s="230">
        <f t="shared" si="79"/>
        <v>1.660000000000001E-8</v>
      </c>
      <c r="AK82" s="230" t="str">
        <f t="shared" si="80"/>
        <v>18cs</v>
      </c>
      <c r="AL82" t="str">
        <f t="shared" si="12"/>
        <v>0</v>
      </c>
    </row>
    <row r="83" spans="1:38" ht="12.75" customHeight="1" thickTop="1" thickBot="1" x14ac:dyDescent="0.25">
      <c r="A83" s="306"/>
      <c r="B83" s="2" t="s">
        <v>3</v>
      </c>
      <c r="C83" s="251" t="s">
        <v>164</v>
      </c>
      <c r="D83" s="26">
        <f>'1 forduló'!D86</f>
        <v>1</v>
      </c>
      <c r="E83" s="27">
        <f>'2 forduló'!D86</f>
        <v>1</v>
      </c>
      <c r="F83" s="28">
        <f>'3 forduló'!D86</f>
        <v>1</v>
      </c>
      <c r="G83" s="28">
        <f>'4 forduló'!D86</f>
        <v>1</v>
      </c>
      <c r="H83" s="28">
        <f>'5 forduló'!D86</f>
        <v>1</v>
      </c>
      <c r="I83" s="28">
        <f>'6 forduló'!D86</f>
        <v>1</v>
      </c>
      <c r="J83" s="28">
        <f>'7 forduló'!D86</f>
        <v>0</v>
      </c>
      <c r="K83" s="28">
        <f>'8 forduló'!D86</f>
        <v>1</v>
      </c>
      <c r="L83" s="28">
        <f>'9 forduló'!D86</f>
        <v>1</v>
      </c>
      <c r="M83" s="21">
        <f t="shared" ref="M83:M87" si="99">SUM(D83:L83)</f>
        <v>8</v>
      </c>
      <c r="N83" s="317"/>
      <c r="P83" s="304"/>
      <c r="Q83" s="73" t="str">
        <f>C205</f>
        <v>19-3</v>
      </c>
      <c r="R83" s="73" t="b">
        <f t="shared" ref="R83:AA83" si="100">D205</f>
        <v>0</v>
      </c>
      <c r="S83" s="73" t="b">
        <f t="shared" si="100"/>
        <v>0</v>
      </c>
      <c r="T83" s="73" t="b">
        <f t="shared" si="100"/>
        <v>0</v>
      </c>
      <c r="U83" s="73" t="b">
        <f t="shared" si="100"/>
        <v>0</v>
      </c>
      <c r="V83" s="73" t="b">
        <f t="shared" si="100"/>
        <v>0</v>
      </c>
      <c r="W83" s="73" t="b">
        <f t="shared" si="100"/>
        <v>0</v>
      </c>
      <c r="X83" s="73" t="b">
        <f t="shared" si="100"/>
        <v>0</v>
      </c>
      <c r="Y83" s="73" t="b">
        <f t="shared" si="100"/>
        <v>0</v>
      </c>
      <c r="Z83" s="73" t="b">
        <f t="shared" si="100"/>
        <v>0</v>
      </c>
      <c r="AA83" s="109">
        <f t="shared" si="100"/>
        <v>0</v>
      </c>
      <c r="AB83" s="301"/>
      <c r="AC83" s="111">
        <f t="shared" si="75"/>
        <v>1.6400000000000011E-8</v>
      </c>
      <c r="AD83" s="80" t="str">
        <f t="shared" si="15"/>
        <v>19-3</v>
      </c>
      <c r="AE83" s="223" t="str">
        <f t="shared" si="76"/>
        <v>19cs</v>
      </c>
      <c r="AF83"/>
      <c r="AG83" s="99">
        <f t="shared" si="77"/>
        <v>19</v>
      </c>
      <c r="AH83" s="102" t="s">
        <v>90</v>
      </c>
      <c r="AI83" s="230" t="str">
        <f t="shared" si="78"/>
        <v>19-3</v>
      </c>
      <c r="AJ83" s="230">
        <f t="shared" si="79"/>
        <v>1.6400000000000011E-8</v>
      </c>
      <c r="AK83" s="230" t="str">
        <f t="shared" si="80"/>
        <v>19cs</v>
      </c>
      <c r="AL83" t="str">
        <f t="shared" si="12"/>
        <v>0</v>
      </c>
    </row>
    <row r="84" spans="1:38" ht="14.25" thickTop="1" thickBot="1" x14ac:dyDescent="0.25">
      <c r="A84" s="306"/>
      <c r="B84" s="2" t="s">
        <v>4</v>
      </c>
      <c r="C84" s="251" t="s">
        <v>165</v>
      </c>
      <c r="D84" s="26">
        <f>'1 forduló'!D87</f>
        <v>1</v>
      </c>
      <c r="E84" s="27">
        <f>'2 forduló'!D87</f>
        <v>1</v>
      </c>
      <c r="F84" s="28">
        <f>'3 forduló'!D87</f>
        <v>1</v>
      </c>
      <c r="G84" s="28">
        <f>'4 forduló'!D87</f>
        <v>0</v>
      </c>
      <c r="H84" s="28">
        <f>'5 forduló'!D87</f>
        <v>0</v>
      </c>
      <c r="I84" s="28">
        <f>'6 forduló'!D87</f>
        <v>0</v>
      </c>
      <c r="J84" s="28">
        <f>'7 forduló'!D87</f>
        <v>1</v>
      </c>
      <c r="K84" s="28">
        <f>'8 forduló'!D87</f>
        <v>1</v>
      </c>
      <c r="L84" s="28">
        <f>'9 forduló'!D87</f>
        <v>0</v>
      </c>
      <c r="M84" s="21">
        <f t="shared" si="99"/>
        <v>5</v>
      </c>
      <c r="N84" s="317"/>
      <c r="P84" s="304"/>
      <c r="Q84" s="73" t="str">
        <f>C216</f>
        <v>120-3</v>
      </c>
      <c r="R84" s="73" t="b">
        <f t="shared" ref="R84:AA84" si="101">D216</f>
        <v>0</v>
      </c>
      <c r="S84" s="73" t="b">
        <f t="shared" si="101"/>
        <v>0</v>
      </c>
      <c r="T84" s="73" t="b">
        <f t="shared" si="101"/>
        <v>0</v>
      </c>
      <c r="U84" s="73" t="b">
        <f t="shared" si="101"/>
        <v>0</v>
      </c>
      <c r="V84" s="73" t="b">
        <f t="shared" si="101"/>
        <v>0</v>
      </c>
      <c r="W84" s="73" t="b">
        <f t="shared" si="101"/>
        <v>0</v>
      </c>
      <c r="X84" s="73" t="b">
        <f t="shared" si="101"/>
        <v>0</v>
      </c>
      <c r="Y84" s="73" t="b">
        <f t="shared" si="101"/>
        <v>0</v>
      </c>
      <c r="Z84" s="73" t="b">
        <f t="shared" si="101"/>
        <v>0</v>
      </c>
      <c r="AA84" s="109">
        <f t="shared" si="101"/>
        <v>0</v>
      </c>
      <c r="AB84" s="302"/>
      <c r="AC84" s="111">
        <f t="shared" si="75"/>
        <v>1.6200000000000013E-8</v>
      </c>
      <c r="AD84" s="93" t="str">
        <f t="shared" si="15"/>
        <v>120-3</v>
      </c>
      <c r="AE84" s="223" t="str">
        <f t="shared" si="76"/>
        <v>20cs</v>
      </c>
      <c r="AF84"/>
      <c r="AG84" s="99">
        <f t="shared" si="77"/>
        <v>20</v>
      </c>
      <c r="AH84" s="102" t="s">
        <v>91</v>
      </c>
      <c r="AI84" s="230" t="str">
        <f t="shared" si="78"/>
        <v>120-3</v>
      </c>
      <c r="AJ84" s="230">
        <f t="shared" si="79"/>
        <v>1.6200000000000013E-8</v>
      </c>
      <c r="AK84" s="230" t="str">
        <f t="shared" si="80"/>
        <v>20cs</v>
      </c>
      <c r="AL84" t="str">
        <f t="shared" si="12"/>
        <v>0</v>
      </c>
    </row>
    <row r="85" spans="1:38" ht="14.25" thickTop="1" thickBot="1" x14ac:dyDescent="0.25">
      <c r="A85" s="306"/>
      <c r="B85" s="2" t="s">
        <v>5</v>
      </c>
      <c r="C85" s="251" t="s">
        <v>166</v>
      </c>
      <c r="D85" s="26">
        <f>'1 forduló'!D88</f>
        <v>1</v>
      </c>
      <c r="E85" s="27">
        <f>'2 forduló'!D88</f>
        <v>1</v>
      </c>
      <c r="F85" s="28">
        <f>'3 forduló'!D88</f>
        <v>0.5</v>
      </c>
      <c r="G85" s="28">
        <f>'4 forduló'!D88</f>
        <v>0</v>
      </c>
      <c r="H85" s="28">
        <f>'5 forduló'!D88</f>
        <v>0</v>
      </c>
      <c r="I85" s="28">
        <f>'6 forduló'!D88</f>
        <v>0</v>
      </c>
      <c r="J85" s="28">
        <f>'7 forduló'!D88</f>
        <v>1</v>
      </c>
      <c r="K85" s="28">
        <f>'8 forduló'!D88</f>
        <v>0.5</v>
      </c>
      <c r="L85" s="28">
        <f>'9 forduló'!D88</f>
        <v>1</v>
      </c>
      <c r="M85" s="21">
        <f t="shared" si="99"/>
        <v>5</v>
      </c>
      <c r="N85" s="317"/>
      <c r="P85" s="304" t="s">
        <v>100</v>
      </c>
      <c r="Q85" s="73" t="str">
        <f>C8</f>
        <v>Soltész Hajnalka</v>
      </c>
      <c r="R85" s="73">
        <f t="shared" ref="R85:AA85" si="102">D8</f>
        <v>0</v>
      </c>
      <c r="S85" s="73">
        <f t="shared" si="102"/>
        <v>1</v>
      </c>
      <c r="T85" s="73">
        <f t="shared" si="102"/>
        <v>1</v>
      </c>
      <c r="U85" s="73">
        <f t="shared" si="102"/>
        <v>1</v>
      </c>
      <c r="V85" s="73">
        <f t="shared" si="102"/>
        <v>0.5</v>
      </c>
      <c r="W85" s="73">
        <f t="shared" si="102"/>
        <v>1</v>
      </c>
      <c r="X85" s="73">
        <f t="shared" si="102"/>
        <v>0</v>
      </c>
      <c r="Y85" s="73">
        <f t="shared" si="102"/>
        <v>1</v>
      </c>
      <c r="Z85" s="73">
        <f t="shared" si="102"/>
        <v>1</v>
      </c>
      <c r="AA85" s="109">
        <f t="shared" si="102"/>
        <v>6.5</v>
      </c>
      <c r="AB85" s="300" t="s">
        <v>100</v>
      </c>
      <c r="AC85" s="113">
        <f>AA85+(Q3/10000)</f>
        <v>6.5021000200000003</v>
      </c>
      <c r="AD85" s="92" t="str">
        <f t="shared" si="15"/>
        <v>Soltész Hajnalka</v>
      </c>
      <c r="AE85" s="224" t="str">
        <f>AE65</f>
        <v>1cs.Széchenyi I.</v>
      </c>
      <c r="AF85"/>
      <c r="AG85" s="231">
        <f>_xlfn.RANK.EQ(AC85,$AC$85:$AC$104,0)</f>
        <v>3</v>
      </c>
      <c r="AH85" s="231" t="s">
        <v>13</v>
      </c>
      <c r="AI85" s="232" t="str">
        <f>IF($AG$85=(Y3+1),$AD$85,IF($AG$86=(Y3+1),$AD$86,IF($AG$87=(Y3+1),$AD$87,IF($AG$88=(Y3+1),$AD$88,IF($AG$89=(Y3+1),$AD$89,IF($AG$90=(Y3+1),$AD$90,IF($AG$91=(Y3+1),$AD$91,IF($AG$92=(Y3+1),$AD$92,IF($AG$93=(Y3+1),$AD$93,IF($AG$94=(Y3+1),$AD$94,IF($AG$95=(Y3+1),$AD$95,IF($AG$96=(Y3+1),$AD$96,IF($AG$97=(Y3+1),$AD$97,IF($AG$98=(Y3+1),$AD$98,IF($AG$99=(Y3+1),$AD$99,IF($AG$100=(Y3+1),$AD$100,IF($AG$101=(Y3+1),$AD$101,IF($AG$102=(Y3+1),$AD$102,IF($AG$103=(Y3+1),$AD$103,IF($AG$104=(Y3+1),$AD$104))))))))))))))))))))</f>
        <v>Tumó Bence</v>
      </c>
      <c r="AJ85" s="232">
        <f>IF($AG$85=(Z3+1),$AC$85,IF($AG$86=(Z3+1),$AC$86,IF($AG$87=(Z3+1),$AC$87,IF($AG$88=(Z3+1),$AC$88,IF($AG$89=(Z3+1),$AC$89,IF($AG$90=(Z3+1),$AC$90,IF($AG$91=(Z3+1),$AC$91,IF($AG$92=(Z3+1),$AC$92,IF($AG$93=(Z3+1),$AC$93,IF($AG$94=(Z3+1),$AC$94,IF($AG$95=(Y3+1),$AC$95,IF($AG$96=(Y3+1),$AC$96,IF($AG$97=(Y3+1),$AC$97,IF($AG$98=(Y3+1),$AC$98,IF($AG$99=(Y3+1),$AC$99,IF($AG$100=(Y3+1),$AC$100,IF($AG$101=(Y3+1),$AC$101,IF($AG$102=(Y3+1),$AC$102,IF($AG$103=(Y3+1),$AC$103,IF($AG$104=(Y3+1),$AC$104))))))))))))))))))))</f>
        <v>7.0028500190000003</v>
      </c>
      <c r="AK85" s="232" t="str">
        <f>IF($AG$85=(Z3+1),$AE$85,IF($AG$86=(Z3+1),$AE$86,IF($AG$87=(Z3+1),$AE$87,IF($AG$88=(Z3+1),$AE$88,IF($AG$89=(Z3+1),$AE$89,IF($AG$90=(Z3+1),$AE$90,IF($AG$91=(Z3+1),$AE$91,IF($AG$92=(Z3+1),$AE$92,IF($AG$93=(Z3+1),$AE$93,IF($AG$94=(Z3+1),$AE$94,IF($AG$95=(Z3+1),$AE$95,IF($AG$96=(Z3+1),$AE$96,IF($AG$97=(Z3+1),$AE$97,IF($AG$98=(Z3+1),$AE$98,IF($AG$99=(Z3+1),$AE$99,IF($AG$100=(Z3+1),$AE$100,IF($AG$101=(Z3+1),$AE$101,IF($AG$102=(Z3+1),$AE$102,IF($AG$103=(Z3+1),$AE$103,IF($AG$104=(Z3+1),$AE$104))))))))))))))))))))</f>
        <v>6cs.Piremon</v>
      </c>
      <c r="AL85" t="str">
        <f t="shared" si="12"/>
        <v>0</v>
      </c>
    </row>
    <row r="86" spans="1:38" ht="14.25" thickTop="1" thickBot="1" x14ac:dyDescent="0.25">
      <c r="A86" s="306"/>
      <c r="B86" s="2" t="s">
        <v>6</v>
      </c>
      <c r="C86" s="251" t="s">
        <v>218</v>
      </c>
      <c r="D86" s="26">
        <f>'1 forduló'!D89</f>
        <v>0</v>
      </c>
      <c r="E86" s="27">
        <f>'2 forduló'!D89</f>
        <v>0</v>
      </c>
      <c r="F86" s="28">
        <f>'3 forduló'!D89</f>
        <v>0</v>
      </c>
      <c r="G86" s="28">
        <f>'4 forduló'!D89</f>
        <v>0</v>
      </c>
      <c r="H86" s="28">
        <f>'5 forduló'!D89</f>
        <v>1</v>
      </c>
      <c r="I86" s="28">
        <f>'6 forduló'!D89</f>
        <v>1</v>
      </c>
      <c r="J86" s="28">
        <f>'7 forduló'!D89</f>
        <v>0</v>
      </c>
      <c r="K86" s="28">
        <f>'8 forduló'!D89</f>
        <v>0</v>
      </c>
      <c r="L86" s="28">
        <f>'9 forduló'!D89</f>
        <v>0</v>
      </c>
      <c r="M86" s="21">
        <f t="shared" si="99"/>
        <v>2</v>
      </c>
      <c r="N86" s="317"/>
      <c r="P86" s="304"/>
      <c r="Q86" s="73" t="str">
        <f>C19</f>
        <v>Tirpák Márk</v>
      </c>
      <c r="R86" s="73">
        <f t="shared" ref="R86:AA86" si="103">D19</f>
        <v>0</v>
      </c>
      <c r="S86" s="73">
        <f t="shared" si="103"/>
        <v>0</v>
      </c>
      <c r="T86" s="73">
        <f t="shared" si="103"/>
        <v>0</v>
      </c>
      <c r="U86" s="73">
        <f t="shared" si="103"/>
        <v>0</v>
      </c>
      <c r="V86" s="73">
        <f t="shared" si="103"/>
        <v>0</v>
      </c>
      <c r="W86" s="73">
        <f t="shared" si="103"/>
        <v>0</v>
      </c>
      <c r="X86" s="73">
        <f t="shared" si="103"/>
        <v>0</v>
      </c>
      <c r="Y86" s="73">
        <f t="shared" si="103"/>
        <v>0</v>
      </c>
      <c r="Z86" s="73">
        <f t="shared" si="103"/>
        <v>0</v>
      </c>
      <c r="AA86" s="109">
        <f t="shared" si="103"/>
        <v>0</v>
      </c>
      <c r="AB86" s="301"/>
      <c r="AC86" s="113">
        <f t="shared" ref="AC86:AC104" si="104">AA86+(Q4/10000)</f>
        <v>1.8500198000000001E-3</v>
      </c>
      <c r="AD86" s="81" t="str">
        <f t="shared" si="15"/>
        <v>Tirpák Márk</v>
      </c>
      <c r="AE86" s="224" t="str">
        <f t="shared" ref="AE86:AE104" si="105">AE66</f>
        <v>2cs.Vaja</v>
      </c>
      <c r="AF86"/>
      <c r="AG86" s="231">
        <f t="shared" ref="AG86:AG104" si="106">_xlfn.RANK.EQ(AC86,$AC$85:$AC$104,0)</f>
        <v>16</v>
      </c>
      <c r="AH86" s="233" t="s">
        <v>14</v>
      </c>
      <c r="AI86" s="232" t="str">
        <f t="shared" ref="AI86:AI104" si="107">IF($AG$85=(Y4+1),$AD$85,IF($AG$86=(Y4+1),$AD$86,IF($AG$87=(Y4+1),$AD$87,IF($AG$88=(Y4+1),$AD$88,IF($AG$89=(Y4+1),$AD$89,IF($AG$90=(Y4+1),$AD$90,IF($AG$91=(Y4+1),$AD$91,IF($AG$92=(Y4+1),$AD$92,IF($AG$93=(Y4+1),$AD$93,IF($AG$94=(Y4+1),$AD$94,IF($AG$95=(Y4+1),$AD$95,IF($AG$96=(Y4+1),$AD$96,IF($AG$97=(Y4+1),$AD$97,IF($AG$98=(Y4+1),$AD$98,IF($AG$99=(Y4+1),$AD$99,IF($AG$100=(Y4+1),$AD$100,IF($AG$101=(Y4+1),$AD$101,IF($AG$102=(Y4+1),$AD$102,IF($AG$103=(Y4+1),$AD$103,IF($AG$104=(Y4+1),$AD$104))))))))))))))))))))</f>
        <v>Varga István</v>
      </c>
      <c r="AJ86" s="232">
        <f t="shared" ref="AJ86:AJ104" si="108">IF($AG$85=(Z4+1),$AC$85,IF($AG$86=(Z4+1),$AC$86,IF($AG$87=(Z4+1),$AC$87,IF($AG$88=(Z4+1),$AC$88,IF($AG$89=(Z4+1),$AC$89,IF($AG$90=(Z4+1),$AC$90,IF($AG$91=(Z4+1),$AC$91,IF($AG$92=(Z4+1),$AC$92,IF($AG$93=(Z4+1),$AC$93,IF($AG$94=(Z4+1),$AC$94,IF($AG$95=(Y4+1),$AC$95,IF($AG$96=(Y4+1),$AC$96,IF($AG$97=(Y4+1),$AC$97,IF($AG$98=(Y4+1),$AC$98,IF($AG$99=(Y4+1),$AC$99,IF($AG$100=(Y4+1),$AC$100,IF($AG$101=(Y4+1),$AC$101,IF($AG$102=(Y4+1),$AC$102,IF($AG$103=(Y4+1),$AC$103,IF($AG$104=(Y4+1),$AC$104))))))))))))))))))))</f>
        <v>6.5026000183999999</v>
      </c>
      <c r="AK86" s="232" t="str">
        <f t="shared" ref="AK86:AK104" si="109">IF($AG$85=(Z4+1),$AE$85,IF($AG$86=(Z4+1),$AE$86,IF($AG$87=(Z4+1),$AE$87,IF($AG$88=(Z4+1),$AE$88,IF($AG$89=(Z4+1),$AE$89,IF($AG$90=(Z4+1),$AE$90,IF($AG$91=(Z4+1),$AE$91,IF($AG$92=(Z4+1),$AE$92,IF($AG$93=(Z4+1),$AE$93,IF($AG$94=(Z4+1),$AE$94,IF($AG$95=(Z4+1),$AE$95,IF($AG$96=(Z4+1),$AE$96,IF($AG$97=(Z4+1),$AE$97,IF($AG$98=(Z4+1),$AE$98,IF($AG$99=(Z4+1),$AE$99,IF($AG$100=(Z4+1),$AE$100,IF($AG$101=(Z4+1),$AE$101,IF($AG$102=(Z4+1),$AE$102,IF($AG$103=(Z4+1),$AE$103,IF($AG$104=(Z4+1),$AE$104))))))))))))))))))))</f>
        <v>9cs.Nyírbátor</v>
      </c>
      <c r="AL86" t="str">
        <f t="shared" si="12"/>
        <v>0</v>
      </c>
    </row>
    <row r="87" spans="1:38" ht="12.75" customHeight="1" thickTop="1" thickBot="1" x14ac:dyDescent="0.25">
      <c r="A87" s="307"/>
      <c r="B87" s="3" t="s">
        <v>7</v>
      </c>
      <c r="C87" s="252" t="s">
        <v>219</v>
      </c>
      <c r="D87" s="26">
        <f>'1 forduló'!D90</f>
        <v>0</v>
      </c>
      <c r="E87" s="27">
        <f>'2 forduló'!D90</f>
        <v>0</v>
      </c>
      <c r="F87" s="28">
        <f>'3 forduló'!D90</f>
        <v>0</v>
      </c>
      <c r="G87" s="28">
        <f>'4 forduló'!D90</f>
        <v>1</v>
      </c>
      <c r="H87" s="28">
        <f>'5 forduló'!D90</f>
        <v>0.5</v>
      </c>
      <c r="I87" s="28">
        <f>'6 forduló'!D90</f>
        <v>1</v>
      </c>
      <c r="J87" s="28">
        <f>'7 forduló'!D90</f>
        <v>0</v>
      </c>
      <c r="K87" s="28">
        <f>'8 forduló'!D90</f>
        <v>1</v>
      </c>
      <c r="L87" s="28">
        <f>'9 forduló'!D90</f>
        <v>1</v>
      </c>
      <c r="M87" s="22">
        <f t="shared" si="99"/>
        <v>4.5</v>
      </c>
      <c r="N87" s="318"/>
      <c r="P87" s="304"/>
      <c r="Q87" s="73" t="str">
        <f>C30</f>
        <v>Szűcs Dóra</v>
      </c>
      <c r="R87" s="73">
        <f t="shared" ref="R87:AA87" si="110">D30</f>
        <v>0</v>
      </c>
      <c r="S87" s="73">
        <f t="shared" si="110"/>
        <v>0</v>
      </c>
      <c r="T87" s="73">
        <f t="shared" si="110"/>
        <v>1</v>
      </c>
      <c r="U87" s="73">
        <f t="shared" si="110"/>
        <v>0</v>
      </c>
      <c r="V87" s="73">
        <f t="shared" si="110"/>
        <v>0</v>
      </c>
      <c r="W87" s="73">
        <f t="shared" si="110"/>
        <v>0</v>
      </c>
      <c r="X87" s="73">
        <f t="shared" si="110"/>
        <v>0</v>
      </c>
      <c r="Y87" s="73">
        <f t="shared" si="110"/>
        <v>0</v>
      </c>
      <c r="Z87" s="73">
        <f t="shared" si="110"/>
        <v>0</v>
      </c>
      <c r="AA87" s="109">
        <f t="shared" si="110"/>
        <v>1</v>
      </c>
      <c r="AB87" s="301"/>
      <c r="AC87" s="113">
        <f t="shared" si="104"/>
        <v>1.0002000196</v>
      </c>
      <c r="AD87" s="81" t="str">
        <f t="shared" si="15"/>
        <v>Szűcs Dóra</v>
      </c>
      <c r="AE87" s="224" t="str">
        <f t="shared" si="105"/>
        <v>3cs.Arany III.</v>
      </c>
      <c r="AF87"/>
      <c r="AG87" s="231">
        <f t="shared" si="106"/>
        <v>15</v>
      </c>
      <c r="AH87" s="233" t="s">
        <v>15</v>
      </c>
      <c r="AI87" s="232" t="str">
        <f t="shared" si="107"/>
        <v>Soltész Hajnalka</v>
      </c>
      <c r="AJ87" s="232">
        <f t="shared" si="108"/>
        <v>6.5021000200000003</v>
      </c>
      <c r="AK87" s="232" t="str">
        <f t="shared" si="109"/>
        <v>1cs.Széchenyi I.</v>
      </c>
      <c r="AL87" t="str">
        <f t="shared" si="12"/>
        <v>0</v>
      </c>
    </row>
    <row r="88" spans="1:38" ht="12.75" customHeight="1" thickTop="1" thickBot="1" x14ac:dyDescent="0.25">
      <c r="D88" s="24">
        <f>SUM(D82:D87)</f>
        <v>4</v>
      </c>
      <c r="E88" s="24">
        <f t="shared" ref="E88:L88" si="111">SUM(E82:E87)</f>
        <v>4</v>
      </c>
      <c r="F88" s="24">
        <f t="shared" si="111"/>
        <v>2.5</v>
      </c>
      <c r="G88" s="24">
        <f t="shared" si="111"/>
        <v>2</v>
      </c>
      <c r="H88" s="24">
        <f t="shared" si="111"/>
        <v>3.5</v>
      </c>
      <c r="I88" s="24">
        <f t="shared" si="111"/>
        <v>4</v>
      </c>
      <c r="J88" s="24">
        <f t="shared" si="111"/>
        <v>2.5</v>
      </c>
      <c r="K88" s="24">
        <f t="shared" si="111"/>
        <v>3.5</v>
      </c>
      <c r="L88" s="24">
        <f t="shared" si="111"/>
        <v>4</v>
      </c>
      <c r="P88" s="304"/>
      <c r="Q88" s="73" t="str">
        <f>C41</f>
        <v>Barati Dávid</v>
      </c>
      <c r="R88" s="73">
        <f t="shared" ref="R88:AA88" si="112">D41</f>
        <v>0</v>
      </c>
      <c r="S88" s="73">
        <f t="shared" si="112"/>
        <v>1</v>
      </c>
      <c r="T88" s="73">
        <f t="shared" si="112"/>
        <v>1</v>
      </c>
      <c r="U88" s="73">
        <f t="shared" si="112"/>
        <v>0</v>
      </c>
      <c r="V88" s="73">
        <f t="shared" si="112"/>
        <v>0</v>
      </c>
      <c r="W88" s="73">
        <f t="shared" si="112"/>
        <v>1</v>
      </c>
      <c r="X88" s="73">
        <f t="shared" si="112"/>
        <v>1</v>
      </c>
      <c r="Y88" s="73">
        <f t="shared" si="112"/>
        <v>0</v>
      </c>
      <c r="Z88" s="73">
        <f t="shared" si="112"/>
        <v>0</v>
      </c>
      <c r="AA88" s="109">
        <f t="shared" si="112"/>
        <v>4</v>
      </c>
      <c r="AB88" s="301"/>
      <c r="AC88" s="113">
        <f t="shared" si="104"/>
        <v>4.0017500194000002</v>
      </c>
      <c r="AD88" s="81" t="str">
        <f t="shared" si="15"/>
        <v>Barati Dávid</v>
      </c>
      <c r="AE88" s="224" t="str">
        <f t="shared" si="105"/>
        <v>4cs.Demecser</v>
      </c>
      <c r="AF88"/>
      <c r="AG88" s="231">
        <f t="shared" si="106"/>
        <v>7</v>
      </c>
      <c r="AH88" s="233" t="s">
        <v>17</v>
      </c>
      <c r="AI88" s="232" t="str">
        <f t="shared" si="107"/>
        <v>Deme Sándor</v>
      </c>
      <c r="AJ88" s="232">
        <f t="shared" si="108"/>
        <v>5.5019500179999996</v>
      </c>
      <c r="AK88" s="232" t="str">
        <f t="shared" si="109"/>
        <v>11cs.Vaja I.</v>
      </c>
      <c r="AL88" t="str">
        <f t="shared" si="12"/>
        <v>0</v>
      </c>
    </row>
    <row r="89" spans="1:38" ht="12.75" customHeight="1" thickTop="1" thickBot="1" x14ac:dyDescent="0.25">
      <c r="P89" s="304"/>
      <c r="Q89" s="73" t="str">
        <f>C52</f>
        <v>Tóth Tibor</v>
      </c>
      <c r="R89" s="73">
        <f t="shared" ref="R89:AA89" si="113">D52</f>
        <v>1</v>
      </c>
      <c r="S89" s="73">
        <f t="shared" si="113"/>
        <v>0</v>
      </c>
      <c r="T89" s="73">
        <f t="shared" si="113"/>
        <v>0</v>
      </c>
      <c r="U89" s="73">
        <f t="shared" si="113"/>
        <v>1</v>
      </c>
      <c r="V89" s="73">
        <f t="shared" si="113"/>
        <v>1</v>
      </c>
      <c r="W89" s="73">
        <f t="shared" si="113"/>
        <v>0</v>
      </c>
      <c r="X89" s="73">
        <f t="shared" si="113"/>
        <v>1</v>
      </c>
      <c r="Y89" s="73">
        <f t="shared" si="113"/>
        <v>0.5</v>
      </c>
      <c r="Z89" s="73">
        <f t="shared" si="113"/>
        <v>0</v>
      </c>
      <c r="AA89" s="109">
        <f t="shared" si="113"/>
        <v>4.5</v>
      </c>
      <c r="AB89" s="301"/>
      <c r="AC89" s="113">
        <f t="shared" si="104"/>
        <v>4.5018500191999999</v>
      </c>
      <c r="AD89" s="81" t="str">
        <f t="shared" si="15"/>
        <v>Tóth Tibor</v>
      </c>
      <c r="AE89" s="224" t="str">
        <f t="shared" si="105"/>
        <v>5cs.Arany I.</v>
      </c>
      <c r="AF89"/>
      <c r="AG89" s="231">
        <f t="shared" si="106"/>
        <v>6</v>
      </c>
      <c r="AH89" s="233" t="s">
        <v>18</v>
      </c>
      <c r="AI89" s="232" t="str">
        <f t="shared" si="107"/>
        <v>Diczkó Zsombor</v>
      </c>
      <c r="AJ89" s="232">
        <f t="shared" si="108"/>
        <v>5.0030000185999999</v>
      </c>
      <c r="AK89" s="232" t="str">
        <f t="shared" si="109"/>
        <v>8cs.SISE I.</v>
      </c>
      <c r="AL89" t="str">
        <f t="shared" ref="AL89:AL144" si="114">IF(AI89&lt;&gt;AI90,"0","Ellenőrizd le a sorrendet!!! De a gép hozzáadja a csapat eredményt")</f>
        <v>0</v>
      </c>
    </row>
    <row r="90" spans="1:38" ht="12.75" customHeight="1" thickTop="1" thickBot="1" x14ac:dyDescent="0.25">
      <c r="P90" s="304"/>
      <c r="Q90" s="73" t="str">
        <f>C63</f>
        <v>Tumó Bence</v>
      </c>
      <c r="R90" s="73">
        <f t="shared" ref="R90:AA90" si="115">D63</f>
        <v>1</v>
      </c>
      <c r="S90" s="73">
        <f t="shared" si="115"/>
        <v>1</v>
      </c>
      <c r="T90" s="73">
        <f t="shared" si="115"/>
        <v>0.5</v>
      </c>
      <c r="U90" s="73">
        <f t="shared" si="115"/>
        <v>0</v>
      </c>
      <c r="V90" s="73">
        <f t="shared" si="115"/>
        <v>1</v>
      </c>
      <c r="W90" s="73">
        <f t="shared" si="115"/>
        <v>0.5</v>
      </c>
      <c r="X90" s="73">
        <f t="shared" si="115"/>
        <v>1</v>
      </c>
      <c r="Y90" s="73">
        <f t="shared" si="115"/>
        <v>1</v>
      </c>
      <c r="Z90" s="73">
        <f t="shared" si="115"/>
        <v>1</v>
      </c>
      <c r="AA90" s="109">
        <f t="shared" si="115"/>
        <v>7</v>
      </c>
      <c r="AB90" s="301"/>
      <c r="AC90" s="113">
        <f t="shared" si="104"/>
        <v>7.0028500190000003</v>
      </c>
      <c r="AD90" s="81" t="str">
        <f t="shared" ref="AD90:AD144" si="116">Q90</f>
        <v>Tumó Bence</v>
      </c>
      <c r="AE90" s="224" t="str">
        <f t="shared" si="105"/>
        <v>6cs.Piremon</v>
      </c>
      <c r="AF90"/>
      <c r="AG90" s="231">
        <f t="shared" si="106"/>
        <v>1</v>
      </c>
      <c r="AH90" s="233" t="s">
        <v>21</v>
      </c>
      <c r="AI90" s="232" t="str">
        <f t="shared" si="107"/>
        <v>Tóth Tibor</v>
      </c>
      <c r="AJ90" s="232">
        <f t="shared" si="108"/>
        <v>4.5018500191999999</v>
      </c>
      <c r="AK90" s="232" t="str">
        <f t="shared" si="109"/>
        <v>5cs.Arany I.</v>
      </c>
      <c r="AL90" t="str">
        <f t="shared" si="114"/>
        <v>0</v>
      </c>
    </row>
    <row r="91" spans="1:38" ht="12.75" customHeight="1" thickTop="1" thickBot="1" x14ac:dyDescent="0.3">
      <c r="A91" s="308" t="s">
        <v>0</v>
      </c>
      <c r="B91" s="309"/>
      <c r="C91" s="246" t="s">
        <v>129</v>
      </c>
      <c r="D91" s="313" t="s">
        <v>12</v>
      </c>
      <c r="E91" s="314"/>
      <c r="F91" s="315"/>
      <c r="G91" s="315"/>
      <c r="H91" s="315"/>
      <c r="I91" s="315"/>
      <c r="J91" s="315"/>
      <c r="K91" s="315"/>
      <c r="L91" s="315"/>
      <c r="M91" s="20" t="s">
        <v>16</v>
      </c>
      <c r="N91" s="316">
        <f>SUM(D99:L99)</f>
        <v>26</v>
      </c>
      <c r="P91" s="304"/>
      <c r="Q91" s="73" t="str">
        <f>C74</f>
        <v>Nagy Bettina</v>
      </c>
      <c r="R91" s="73">
        <f t="shared" ref="R91:AA91" si="117">D74</f>
        <v>0</v>
      </c>
      <c r="S91" s="73">
        <f t="shared" si="117"/>
        <v>1</v>
      </c>
      <c r="T91" s="73">
        <f t="shared" si="117"/>
        <v>0</v>
      </c>
      <c r="U91" s="73">
        <f t="shared" si="117"/>
        <v>1</v>
      </c>
      <c r="V91" s="73">
        <f t="shared" si="117"/>
        <v>0</v>
      </c>
      <c r="W91" s="73">
        <f t="shared" si="117"/>
        <v>0</v>
      </c>
      <c r="X91" s="73">
        <f t="shared" si="117"/>
        <v>0</v>
      </c>
      <c r="Y91" s="73">
        <f t="shared" si="117"/>
        <v>0</v>
      </c>
      <c r="Z91" s="73">
        <f t="shared" si="117"/>
        <v>1</v>
      </c>
      <c r="AA91" s="109">
        <f t="shared" si="117"/>
        <v>3</v>
      </c>
      <c r="AB91" s="301"/>
      <c r="AC91" s="113">
        <f t="shared" si="104"/>
        <v>3.0017500188000001</v>
      </c>
      <c r="AD91" s="81" t="str">
        <f t="shared" si="116"/>
        <v>Nagy Bettina</v>
      </c>
      <c r="AE91" s="224" t="str">
        <f t="shared" si="105"/>
        <v>7cs.Arany II "Piremon nők"</v>
      </c>
      <c r="AF91"/>
      <c r="AG91" s="231">
        <f t="shared" si="106"/>
        <v>9</v>
      </c>
      <c r="AH91" s="233" t="s">
        <v>22</v>
      </c>
      <c r="AI91" s="232" t="str">
        <f t="shared" si="107"/>
        <v>Barati Dávid</v>
      </c>
      <c r="AJ91" s="232">
        <f t="shared" si="108"/>
        <v>4.0017500194000002</v>
      </c>
      <c r="AK91" s="232" t="str">
        <f t="shared" si="109"/>
        <v>4cs.Demecser</v>
      </c>
      <c r="AL91" t="str">
        <f t="shared" si="114"/>
        <v>0</v>
      </c>
    </row>
    <row r="92" spans="1:38" ht="12.75" customHeight="1" thickTop="1" thickBot="1" x14ac:dyDescent="0.25">
      <c r="A92" s="305">
        <v>9</v>
      </c>
      <c r="B92" s="1"/>
      <c r="C92" s="250" t="s">
        <v>1</v>
      </c>
      <c r="D92" s="29" t="s">
        <v>13</v>
      </c>
      <c r="E92" s="30" t="s">
        <v>14</v>
      </c>
      <c r="F92" s="30" t="s">
        <v>15</v>
      </c>
      <c r="G92" s="30" t="s">
        <v>17</v>
      </c>
      <c r="H92" s="30" t="s">
        <v>18</v>
      </c>
      <c r="I92" s="30" t="s">
        <v>21</v>
      </c>
      <c r="J92" s="30" t="s">
        <v>22</v>
      </c>
      <c r="K92" s="30" t="s">
        <v>36</v>
      </c>
      <c r="L92" s="30" t="s">
        <v>37</v>
      </c>
      <c r="M92" s="39"/>
      <c r="N92" s="317"/>
      <c r="P92" s="304"/>
      <c r="Q92" s="73" t="str">
        <f>C85</f>
        <v>Diczkó Zsombor</v>
      </c>
      <c r="R92" s="73">
        <f t="shared" ref="R92:AA92" si="118">D85</f>
        <v>1</v>
      </c>
      <c r="S92" s="73">
        <f t="shared" si="118"/>
        <v>1</v>
      </c>
      <c r="T92" s="73">
        <f t="shared" si="118"/>
        <v>0.5</v>
      </c>
      <c r="U92" s="73">
        <f t="shared" si="118"/>
        <v>0</v>
      </c>
      <c r="V92" s="73">
        <f t="shared" si="118"/>
        <v>0</v>
      </c>
      <c r="W92" s="73">
        <f t="shared" si="118"/>
        <v>0</v>
      </c>
      <c r="X92" s="73">
        <f t="shared" si="118"/>
        <v>1</v>
      </c>
      <c r="Y92" s="73">
        <f t="shared" si="118"/>
        <v>0.5</v>
      </c>
      <c r="Z92" s="73">
        <f t="shared" si="118"/>
        <v>1</v>
      </c>
      <c r="AA92" s="109">
        <f t="shared" si="118"/>
        <v>5</v>
      </c>
      <c r="AB92" s="301"/>
      <c r="AC92" s="113">
        <f t="shared" si="104"/>
        <v>5.0030000185999999</v>
      </c>
      <c r="AD92" s="81" t="str">
        <f t="shared" si="116"/>
        <v>Diczkó Zsombor</v>
      </c>
      <c r="AE92" s="224" t="str">
        <f t="shared" si="105"/>
        <v>8cs.SISE I.</v>
      </c>
      <c r="AF92"/>
      <c r="AG92" s="231">
        <f t="shared" si="106"/>
        <v>5</v>
      </c>
      <c r="AH92" s="233" t="s">
        <v>36</v>
      </c>
      <c r="AI92" s="232" t="str">
        <f t="shared" si="107"/>
        <v>Vitkos Bence</v>
      </c>
      <c r="AJ92" s="232">
        <f t="shared" si="108"/>
        <v>3.5021000178000001</v>
      </c>
      <c r="AK92" s="232" t="str">
        <f t="shared" si="109"/>
        <v>12cs.SISE II.</v>
      </c>
      <c r="AL92" t="str">
        <f t="shared" si="114"/>
        <v>0</v>
      </c>
    </row>
    <row r="93" spans="1:38" ht="14.25" thickTop="1" thickBot="1" x14ac:dyDescent="0.25">
      <c r="A93" s="306"/>
      <c r="B93" s="2" t="s">
        <v>2</v>
      </c>
      <c r="C93" s="251" t="s">
        <v>167</v>
      </c>
      <c r="D93" s="26">
        <f>'1 forduló'!D96</f>
        <v>0.5</v>
      </c>
      <c r="E93" s="27">
        <f>'2 forduló'!D96</f>
        <v>1</v>
      </c>
      <c r="F93" s="28">
        <f>'3 forduló'!D96</f>
        <v>1</v>
      </c>
      <c r="G93" s="28">
        <f>'4 forduló'!D96</f>
        <v>1</v>
      </c>
      <c r="H93" s="28">
        <f>'5 forduló'!D96</f>
        <v>0</v>
      </c>
      <c r="I93" s="28">
        <f>'6 forduló'!D96</f>
        <v>0</v>
      </c>
      <c r="J93" s="28">
        <f>'7 forduló'!D96</f>
        <v>0.5</v>
      </c>
      <c r="K93" s="28">
        <f>'8 forduló'!D96</f>
        <v>0</v>
      </c>
      <c r="L93" s="28">
        <f>'9 forduló'!D96</f>
        <v>1</v>
      </c>
      <c r="M93" s="40">
        <f>SUM(D93:L93)</f>
        <v>5</v>
      </c>
      <c r="N93" s="317"/>
      <c r="P93" s="304"/>
      <c r="Q93" s="73" t="str">
        <f>C96</f>
        <v>Varga István</v>
      </c>
      <c r="R93" s="73">
        <f t="shared" ref="R93:AA93" si="119">D96</f>
        <v>1</v>
      </c>
      <c r="S93" s="73">
        <f t="shared" si="119"/>
        <v>1</v>
      </c>
      <c r="T93" s="73">
        <f t="shared" si="119"/>
        <v>0</v>
      </c>
      <c r="U93" s="73">
        <f t="shared" si="119"/>
        <v>0</v>
      </c>
      <c r="V93" s="73">
        <f t="shared" si="119"/>
        <v>1</v>
      </c>
      <c r="W93" s="73">
        <f t="shared" si="119"/>
        <v>0.5</v>
      </c>
      <c r="X93" s="73">
        <f t="shared" si="119"/>
        <v>1</v>
      </c>
      <c r="Y93" s="73">
        <f t="shared" si="119"/>
        <v>1</v>
      </c>
      <c r="Z93" s="73">
        <f t="shared" si="119"/>
        <v>1</v>
      </c>
      <c r="AA93" s="109">
        <f t="shared" si="119"/>
        <v>6.5</v>
      </c>
      <c r="AB93" s="301"/>
      <c r="AC93" s="113">
        <f t="shared" si="104"/>
        <v>6.5026000183999999</v>
      </c>
      <c r="AD93" s="81" t="str">
        <f t="shared" si="116"/>
        <v>Varga István</v>
      </c>
      <c r="AE93" s="224" t="str">
        <f t="shared" si="105"/>
        <v>9cs.Nyírbátor</v>
      </c>
      <c r="AF93"/>
      <c r="AG93" s="231">
        <f t="shared" si="106"/>
        <v>2</v>
      </c>
      <c r="AH93" s="233" t="s">
        <v>37</v>
      </c>
      <c r="AI93" s="232" t="str">
        <f t="shared" si="107"/>
        <v>Nagy Bettina</v>
      </c>
      <c r="AJ93" s="232">
        <f t="shared" si="108"/>
        <v>3.0017500188000001</v>
      </c>
      <c r="AK93" s="232" t="str">
        <f t="shared" si="109"/>
        <v>7cs.Arany II "Piremon nők"</v>
      </c>
      <c r="AL93" t="str">
        <f t="shared" si="114"/>
        <v>0</v>
      </c>
    </row>
    <row r="94" spans="1:38" ht="14.25" thickTop="1" thickBot="1" x14ac:dyDescent="0.25">
      <c r="A94" s="306"/>
      <c r="B94" s="2" t="s">
        <v>3</v>
      </c>
      <c r="C94" s="251" t="s">
        <v>168</v>
      </c>
      <c r="D94" s="26">
        <f>'1 forduló'!D97</f>
        <v>0.5</v>
      </c>
      <c r="E94" s="27">
        <f>'2 forduló'!D97</f>
        <v>1</v>
      </c>
      <c r="F94" s="28">
        <f>'3 forduló'!D97</f>
        <v>1</v>
      </c>
      <c r="G94" s="28">
        <f>'4 forduló'!D97</f>
        <v>0</v>
      </c>
      <c r="H94" s="28">
        <f>'5 forduló'!D97</f>
        <v>1</v>
      </c>
      <c r="I94" s="28">
        <f>'6 forduló'!D97</f>
        <v>0</v>
      </c>
      <c r="J94" s="28">
        <f>'7 forduló'!D97</f>
        <v>0</v>
      </c>
      <c r="K94" s="28">
        <f>'8 forduló'!D97</f>
        <v>0</v>
      </c>
      <c r="L94" s="28">
        <f>'9 forduló'!D97</f>
        <v>1</v>
      </c>
      <c r="M94" s="21">
        <f t="shared" ref="M94:M98" si="120">SUM(D94:L94)</f>
        <v>4.5</v>
      </c>
      <c r="N94" s="317"/>
      <c r="P94" s="304"/>
      <c r="Q94" s="73" t="str">
        <f>C107</f>
        <v>Almási Tamás</v>
      </c>
      <c r="R94" s="73">
        <f t="shared" ref="R94:AA94" si="121">D107</f>
        <v>0</v>
      </c>
      <c r="S94" s="73">
        <f t="shared" si="121"/>
        <v>0</v>
      </c>
      <c r="T94" s="73">
        <f t="shared" si="121"/>
        <v>0</v>
      </c>
      <c r="U94" s="73">
        <f t="shared" si="121"/>
        <v>0</v>
      </c>
      <c r="V94" s="73">
        <f t="shared" si="121"/>
        <v>1</v>
      </c>
      <c r="W94" s="73">
        <f t="shared" si="121"/>
        <v>0</v>
      </c>
      <c r="X94" s="73">
        <f t="shared" si="121"/>
        <v>0</v>
      </c>
      <c r="Y94" s="73">
        <f t="shared" si="121"/>
        <v>1</v>
      </c>
      <c r="Z94" s="73">
        <f t="shared" si="121"/>
        <v>0</v>
      </c>
      <c r="AA94" s="109">
        <f t="shared" si="121"/>
        <v>2</v>
      </c>
      <c r="AB94" s="301"/>
      <c r="AC94" s="113">
        <f t="shared" si="104"/>
        <v>2.0014000182</v>
      </c>
      <c r="AD94" s="81" t="str">
        <f t="shared" si="116"/>
        <v>Almási Tamás</v>
      </c>
      <c r="AE94" s="224" t="str">
        <f t="shared" si="105"/>
        <v>10cs.Széchenyi II</v>
      </c>
      <c r="AF94"/>
      <c r="AG94" s="231">
        <f t="shared" si="106"/>
        <v>13</v>
      </c>
      <c r="AH94" s="233" t="s">
        <v>81</v>
      </c>
      <c r="AI94" s="232" t="str">
        <f t="shared" si="107"/>
        <v>Kárpáti Dorina</v>
      </c>
      <c r="AJ94" s="232">
        <f t="shared" si="108"/>
        <v>3.0016500175999998</v>
      </c>
      <c r="AK94" s="232" t="str">
        <f t="shared" si="109"/>
        <v>13cs.Dávid I.</v>
      </c>
      <c r="AL94" t="str">
        <f t="shared" si="114"/>
        <v>0</v>
      </c>
    </row>
    <row r="95" spans="1:38" ht="14.25" thickTop="1" thickBot="1" x14ac:dyDescent="0.25">
      <c r="A95" s="306"/>
      <c r="B95" s="2" t="s">
        <v>4</v>
      </c>
      <c r="C95" s="251" t="s">
        <v>169</v>
      </c>
      <c r="D95" s="26">
        <f>'1 forduló'!D98</f>
        <v>0</v>
      </c>
      <c r="E95" s="27">
        <f>'2 forduló'!D98</f>
        <v>0</v>
      </c>
      <c r="F95" s="28">
        <f>'3 forduló'!D98</f>
        <v>1</v>
      </c>
      <c r="G95" s="28">
        <f>'4 forduló'!D98</f>
        <v>1</v>
      </c>
      <c r="H95" s="28">
        <f>'5 forduló'!D98</f>
        <v>1</v>
      </c>
      <c r="I95" s="28">
        <f>'6 forduló'!D98</f>
        <v>0</v>
      </c>
      <c r="J95" s="28">
        <f>'7 forduló'!D98</f>
        <v>0</v>
      </c>
      <c r="K95" s="28">
        <f>'8 forduló'!D98</f>
        <v>1</v>
      </c>
      <c r="L95" s="28">
        <f>'9 forduló'!D98</f>
        <v>0</v>
      </c>
      <c r="M95" s="21">
        <f t="shared" si="120"/>
        <v>4</v>
      </c>
      <c r="N95" s="317"/>
      <c r="P95" s="304"/>
      <c r="Q95" s="73" t="str">
        <f>C118</f>
        <v>Deme Sándor</v>
      </c>
      <c r="R95" s="73">
        <f t="shared" ref="R95:AA95" si="122">D118</f>
        <v>1</v>
      </c>
      <c r="S95" s="73">
        <f t="shared" si="122"/>
        <v>1</v>
      </c>
      <c r="T95" s="73">
        <f t="shared" si="122"/>
        <v>0</v>
      </c>
      <c r="U95" s="73">
        <f t="shared" si="122"/>
        <v>1</v>
      </c>
      <c r="V95" s="73">
        <f t="shared" si="122"/>
        <v>0.5</v>
      </c>
      <c r="W95" s="73">
        <f t="shared" si="122"/>
        <v>1</v>
      </c>
      <c r="X95" s="73">
        <f t="shared" si="122"/>
        <v>0</v>
      </c>
      <c r="Y95" s="73">
        <f t="shared" si="122"/>
        <v>0</v>
      </c>
      <c r="Z95" s="73">
        <f t="shared" si="122"/>
        <v>1</v>
      </c>
      <c r="AA95" s="109">
        <f t="shared" si="122"/>
        <v>5.5</v>
      </c>
      <c r="AB95" s="301"/>
      <c r="AC95" s="113">
        <f t="shared" si="104"/>
        <v>5.5019500179999996</v>
      </c>
      <c r="AD95" s="81" t="str">
        <f t="shared" si="116"/>
        <v>Deme Sándor</v>
      </c>
      <c r="AE95" s="224" t="str">
        <f t="shared" si="105"/>
        <v>11cs.Vaja I.</v>
      </c>
      <c r="AF95"/>
      <c r="AG95" s="231">
        <f t="shared" si="106"/>
        <v>4</v>
      </c>
      <c r="AH95" s="233" t="s">
        <v>82</v>
      </c>
      <c r="AI95" s="232" t="str">
        <f t="shared" si="107"/>
        <v>Bíró Gréta</v>
      </c>
      <c r="AJ95" s="232">
        <f t="shared" si="108"/>
        <v>3.0015500172</v>
      </c>
      <c r="AK95" s="232" t="str">
        <f t="shared" si="109"/>
        <v>15cs.Dávid III.</v>
      </c>
      <c r="AL95" t="str">
        <f t="shared" si="114"/>
        <v>0</v>
      </c>
    </row>
    <row r="96" spans="1:38" ht="12.75" customHeight="1" thickTop="1" thickBot="1" x14ac:dyDescent="0.25">
      <c r="A96" s="306"/>
      <c r="B96" s="2" t="s">
        <v>5</v>
      </c>
      <c r="C96" s="251" t="s">
        <v>170</v>
      </c>
      <c r="D96" s="26">
        <f>'1 forduló'!D99</f>
        <v>1</v>
      </c>
      <c r="E96" s="27">
        <f>'2 forduló'!D99</f>
        <v>1</v>
      </c>
      <c r="F96" s="28">
        <f>'3 forduló'!D99</f>
        <v>0</v>
      </c>
      <c r="G96" s="28">
        <f>'4 forduló'!D99</f>
        <v>0</v>
      </c>
      <c r="H96" s="28">
        <f>'5 forduló'!D99</f>
        <v>1</v>
      </c>
      <c r="I96" s="28">
        <f>'6 forduló'!D99</f>
        <v>0.5</v>
      </c>
      <c r="J96" s="28">
        <f>'7 forduló'!D99</f>
        <v>1</v>
      </c>
      <c r="K96" s="28">
        <f>'8 forduló'!D99</f>
        <v>1</v>
      </c>
      <c r="L96" s="28">
        <f>'9 forduló'!D99</f>
        <v>1</v>
      </c>
      <c r="M96" s="21">
        <f t="shared" si="120"/>
        <v>6.5</v>
      </c>
      <c r="N96" s="317"/>
      <c r="P96" s="304"/>
      <c r="Q96" s="73" t="str">
        <f>C129</f>
        <v>Vitkos Bence</v>
      </c>
      <c r="R96" s="73">
        <f t="shared" ref="R96:AA96" si="123">D129</f>
        <v>1</v>
      </c>
      <c r="S96" s="73">
        <f t="shared" si="123"/>
        <v>0</v>
      </c>
      <c r="T96" s="73">
        <f t="shared" si="123"/>
        <v>1</v>
      </c>
      <c r="U96" s="73">
        <f t="shared" si="123"/>
        <v>0</v>
      </c>
      <c r="V96" s="73">
        <f t="shared" si="123"/>
        <v>0.5</v>
      </c>
      <c r="W96" s="73">
        <f t="shared" si="123"/>
        <v>0</v>
      </c>
      <c r="X96" s="73">
        <f t="shared" si="123"/>
        <v>0</v>
      </c>
      <c r="Y96" s="73">
        <f t="shared" si="123"/>
        <v>0</v>
      </c>
      <c r="Z96" s="73">
        <f t="shared" si="123"/>
        <v>1</v>
      </c>
      <c r="AA96" s="109">
        <f t="shared" si="123"/>
        <v>3.5</v>
      </c>
      <c r="AB96" s="301"/>
      <c r="AC96" s="113">
        <f t="shared" si="104"/>
        <v>3.5021000178000001</v>
      </c>
      <c r="AD96" s="81" t="str">
        <f t="shared" si="116"/>
        <v>Vitkos Bence</v>
      </c>
      <c r="AE96" s="224" t="str">
        <f t="shared" si="105"/>
        <v>12cs.SISE II.</v>
      </c>
      <c r="AF96"/>
      <c r="AG96" s="231">
        <f t="shared" si="106"/>
        <v>8</v>
      </c>
      <c r="AH96" s="233" t="s">
        <v>83</v>
      </c>
      <c r="AI96" s="232" t="str">
        <f t="shared" si="107"/>
        <v>Halastyák István</v>
      </c>
      <c r="AJ96" s="232">
        <f t="shared" si="108"/>
        <v>3.0010000174</v>
      </c>
      <c r="AK96" s="232" t="str">
        <f t="shared" si="109"/>
        <v>14cs.Dávid IV.</v>
      </c>
      <c r="AL96" t="str">
        <f t="shared" si="114"/>
        <v>0</v>
      </c>
    </row>
    <row r="97" spans="1:38" ht="12.75" customHeight="1" thickTop="1" thickBot="1" x14ac:dyDescent="0.25">
      <c r="A97" s="306"/>
      <c r="B97" s="2" t="s">
        <v>6</v>
      </c>
      <c r="C97" s="251" t="s">
        <v>203</v>
      </c>
      <c r="D97" s="26">
        <f>'1 forduló'!D100</f>
        <v>0</v>
      </c>
      <c r="E97" s="27">
        <f>'2 forduló'!D100</f>
        <v>1</v>
      </c>
      <c r="F97" s="28">
        <f>'3 forduló'!D100</f>
        <v>1</v>
      </c>
      <c r="G97" s="28">
        <f>'4 forduló'!D100</f>
        <v>0</v>
      </c>
      <c r="H97" s="28">
        <f>'5 forduló'!D100</f>
        <v>1</v>
      </c>
      <c r="I97" s="28">
        <f>'6 forduló'!D100</f>
        <v>1</v>
      </c>
      <c r="J97" s="28">
        <f>'7 forduló'!D100</f>
        <v>0</v>
      </c>
      <c r="K97" s="28">
        <f>'8 forduló'!D100</f>
        <v>1</v>
      </c>
      <c r="L97" s="28">
        <f>'9 forduló'!D100</f>
        <v>1</v>
      </c>
      <c r="M97" s="21">
        <f t="shared" si="120"/>
        <v>6</v>
      </c>
      <c r="N97" s="317"/>
      <c r="P97" s="304"/>
      <c r="Q97" s="73" t="str">
        <f>C140</f>
        <v>Kárpáti Dorina</v>
      </c>
      <c r="R97" s="73">
        <f t="shared" ref="R97:AA97" si="124">D140</f>
        <v>0</v>
      </c>
      <c r="S97" s="73">
        <f t="shared" si="124"/>
        <v>0</v>
      </c>
      <c r="T97" s="73">
        <f t="shared" si="124"/>
        <v>0</v>
      </c>
      <c r="U97" s="73">
        <f t="shared" si="124"/>
        <v>1</v>
      </c>
      <c r="V97" s="73">
        <f t="shared" si="124"/>
        <v>0</v>
      </c>
      <c r="W97" s="73">
        <f t="shared" si="124"/>
        <v>1</v>
      </c>
      <c r="X97" s="73">
        <f t="shared" si="124"/>
        <v>1</v>
      </c>
      <c r="Y97" s="73">
        <f t="shared" si="124"/>
        <v>0</v>
      </c>
      <c r="Z97" s="73">
        <f t="shared" si="124"/>
        <v>0</v>
      </c>
      <c r="AA97" s="109">
        <f t="shared" si="124"/>
        <v>3</v>
      </c>
      <c r="AB97" s="301"/>
      <c r="AC97" s="113">
        <f t="shared" si="104"/>
        <v>3.0016500175999998</v>
      </c>
      <c r="AD97" s="81" t="str">
        <f t="shared" si="116"/>
        <v>Kárpáti Dorina</v>
      </c>
      <c r="AE97" s="224" t="str">
        <f t="shared" si="105"/>
        <v>13cs.Dávid I.</v>
      </c>
      <c r="AF97"/>
      <c r="AG97" s="231">
        <f t="shared" si="106"/>
        <v>10</v>
      </c>
      <c r="AH97" s="233" t="s">
        <v>84</v>
      </c>
      <c r="AI97" s="232" t="str">
        <f t="shared" si="107"/>
        <v>Almási Tamás</v>
      </c>
      <c r="AJ97" s="232">
        <f t="shared" si="108"/>
        <v>2.0014000182</v>
      </c>
      <c r="AK97" s="232" t="str">
        <f t="shared" si="109"/>
        <v>10cs.Széchenyi II</v>
      </c>
      <c r="AL97" t="str">
        <f t="shared" si="114"/>
        <v>0</v>
      </c>
    </row>
    <row r="98" spans="1:38" ht="12.75" customHeight="1" thickTop="1" thickBot="1" x14ac:dyDescent="0.25">
      <c r="A98" s="307"/>
      <c r="B98" s="3" t="s">
        <v>7</v>
      </c>
      <c r="C98" s="252" t="s">
        <v>39</v>
      </c>
      <c r="D98" s="26">
        <f>'1 forduló'!D101</f>
        <v>0</v>
      </c>
      <c r="E98" s="27">
        <f>'2 forduló'!D101</f>
        <v>0</v>
      </c>
      <c r="F98" s="28">
        <f>'3 forduló'!D101</f>
        <v>0</v>
      </c>
      <c r="G98" s="28">
        <f>'4 forduló'!D101</f>
        <v>0</v>
      </c>
      <c r="H98" s="28">
        <f>'5 forduló'!D101</f>
        <v>0</v>
      </c>
      <c r="I98" s="28">
        <f>'6 forduló'!D101</f>
        <v>0</v>
      </c>
      <c r="J98" s="28">
        <f>'7 forduló'!D101</f>
        <v>0</v>
      </c>
      <c r="K98" s="28">
        <f>'8 forduló'!D101</f>
        <v>0</v>
      </c>
      <c r="L98" s="28">
        <f>'9 forduló'!D101</f>
        <v>0</v>
      </c>
      <c r="M98" s="22">
        <f t="shared" si="120"/>
        <v>0</v>
      </c>
      <c r="N98" s="318"/>
      <c r="P98" s="304"/>
      <c r="Q98" s="73" t="str">
        <f>C151</f>
        <v>Halastyák István</v>
      </c>
      <c r="R98" s="73">
        <f t="shared" ref="R98:AA98" si="125">D151</f>
        <v>0</v>
      </c>
      <c r="S98" s="73">
        <f t="shared" si="125"/>
        <v>0</v>
      </c>
      <c r="T98" s="73">
        <f t="shared" si="125"/>
        <v>0</v>
      </c>
      <c r="U98" s="73">
        <f t="shared" si="125"/>
        <v>1</v>
      </c>
      <c r="V98" s="73">
        <f t="shared" si="125"/>
        <v>0</v>
      </c>
      <c r="W98" s="73">
        <f t="shared" si="125"/>
        <v>0</v>
      </c>
      <c r="X98" s="73">
        <f t="shared" si="125"/>
        <v>1</v>
      </c>
      <c r="Y98" s="73">
        <f t="shared" si="125"/>
        <v>1</v>
      </c>
      <c r="Z98" s="73">
        <f t="shared" si="125"/>
        <v>0</v>
      </c>
      <c r="AA98" s="109">
        <f t="shared" si="125"/>
        <v>3</v>
      </c>
      <c r="AB98" s="301"/>
      <c r="AC98" s="113">
        <f t="shared" si="104"/>
        <v>3.0010000174</v>
      </c>
      <c r="AD98" s="81" t="str">
        <f t="shared" si="116"/>
        <v>Halastyák István</v>
      </c>
      <c r="AE98" s="224" t="str">
        <f t="shared" si="105"/>
        <v>14cs.Dávid IV.</v>
      </c>
      <c r="AF98"/>
      <c r="AG98" s="231">
        <f t="shared" si="106"/>
        <v>12</v>
      </c>
      <c r="AH98" s="233" t="s">
        <v>85</v>
      </c>
      <c r="AI98" s="232" t="str">
        <f t="shared" si="107"/>
        <v>Bulyáki Debóra</v>
      </c>
      <c r="AJ98" s="232">
        <f t="shared" si="108"/>
        <v>2.0009000170000002</v>
      </c>
      <c r="AK98" s="232" t="str">
        <f t="shared" si="109"/>
        <v>16cs.Dávid II.</v>
      </c>
      <c r="AL98" t="str">
        <f t="shared" si="114"/>
        <v>0</v>
      </c>
    </row>
    <row r="99" spans="1:38" ht="12.75" customHeight="1" thickTop="1" thickBot="1" x14ac:dyDescent="0.25">
      <c r="D99" s="24">
        <f>SUM(D93:D98)</f>
        <v>2</v>
      </c>
      <c r="E99" s="24">
        <f t="shared" ref="E99:L99" si="126">SUM(E93:E98)</f>
        <v>4</v>
      </c>
      <c r="F99" s="24">
        <f t="shared" si="126"/>
        <v>4</v>
      </c>
      <c r="G99" s="24">
        <f t="shared" si="126"/>
        <v>2</v>
      </c>
      <c r="H99" s="24">
        <f t="shared" si="126"/>
        <v>4</v>
      </c>
      <c r="I99" s="24">
        <f t="shared" si="126"/>
        <v>1.5</v>
      </c>
      <c r="J99" s="24">
        <f t="shared" si="126"/>
        <v>1.5</v>
      </c>
      <c r="K99" s="24">
        <f t="shared" si="126"/>
        <v>3</v>
      </c>
      <c r="L99" s="24">
        <f t="shared" si="126"/>
        <v>4</v>
      </c>
      <c r="P99" s="304"/>
      <c r="Q99" s="73" t="str">
        <f>C162</f>
        <v>Bíró Gréta</v>
      </c>
      <c r="R99" s="73">
        <f t="shared" ref="R99:AA99" si="127">D162</f>
        <v>1</v>
      </c>
      <c r="S99" s="73">
        <f t="shared" si="127"/>
        <v>0</v>
      </c>
      <c r="T99" s="73">
        <f t="shared" si="127"/>
        <v>1</v>
      </c>
      <c r="U99" s="73">
        <f t="shared" si="127"/>
        <v>0</v>
      </c>
      <c r="V99" s="73">
        <f t="shared" si="127"/>
        <v>0</v>
      </c>
      <c r="W99" s="73">
        <f t="shared" si="127"/>
        <v>0</v>
      </c>
      <c r="X99" s="73">
        <f t="shared" si="127"/>
        <v>0</v>
      </c>
      <c r="Y99" s="73">
        <f t="shared" si="127"/>
        <v>1</v>
      </c>
      <c r="Z99" s="73">
        <f t="shared" si="127"/>
        <v>0</v>
      </c>
      <c r="AA99" s="109">
        <f t="shared" si="127"/>
        <v>3</v>
      </c>
      <c r="AB99" s="301"/>
      <c r="AC99" s="113">
        <f t="shared" si="104"/>
        <v>3.0015500172</v>
      </c>
      <c r="AD99" s="81" t="str">
        <f t="shared" si="116"/>
        <v>Bíró Gréta</v>
      </c>
      <c r="AE99" s="224" t="str">
        <f t="shared" si="105"/>
        <v>15cs.Dávid III.</v>
      </c>
      <c r="AF99"/>
      <c r="AG99" s="231">
        <f t="shared" si="106"/>
        <v>11</v>
      </c>
      <c r="AH99" s="233" t="s">
        <v>86</v>
      </c>
      <c r="AI99" s="232" t="str">
        <f t="shared" si="107"/>
        <v>Szűcs Dóra</v>
      </c>
      <c r="AJ99" s="232">
        <f t="shared" si="108"/>
        <v>1.0002000196</v>
      </c>
      <c r="AK99" s="232" t="str">
        <f t="shared" si="109"/>
        <v>3cs.Arany III.</v>
      </c>
      <c r="AL99" t="str">
        <f t="shared" si="114"/>
        <v>0</v>
      </c>
    </row>
    <row r="100" spans="1:38" ht="12.75" customHeight="1" thickTop="1" thickBot="1" x14ac:dyDescent="0.25">
      <c r="P100" s="304"/>
      <c r="Q100" s="73" t="str">
        <f>C173</f>
        <v>Bulyáki Debóra</v>
      </c>
      <c r="R100" s="73">
        <f t="shared" ref="R100:AA100" si="128">D173</f>
        <v>0</v>
      </c>
      <c r="S100" s="73">
        <f t="shared" si="128"/>
        <v>0</v>
      </c>
      <c r="T100" s="73">
        <f t="shared" si="128"/>
        <v>0</v>
      </c>
      <c r="U100" s="73">
        <f t="shared" si="128"/>
        <v>0</v>
      </c>
      <c r="V100" s="73">
        <f t="shared" si="128"/>
        <v>1</v>
      </c>
      <c r="W100" s="73">
        <f t="shared" si="128"/>
        <v>1</v>
      </c>
      <c r="X100" s="73">
        <f t="shared" si="128"/>
        <v>0</v>
      </c>
      <c r="Y100" s="73">
        <f t="shared" si="128"/>
        <v>0</v>
      </c>
      <c r="Z100" s="73">
        <f t="shared" si="128"/>
        <v>0</v>
      </c>
      <c r="AA100" s="109">
        <f t="shared" si="128"/>
        <v>2</v>
      </c>
      <c r="AB100" s="301"/>
      <c r="AC100" s="113">
        <f t="shared" si="104"/>
        <v>2.0009000170000002</v>
      </c>
      <c r="AD100" s="81" t="str">
        <f t="shared" si="116"/>
        <v>Bulyáki Debóra</v>
      </c>
      <c r="AE100" s="224" t="str">
        <f t="shared" si="105"/>
        <v>16cs.Dávid II.</v>
      </c>
      <c r="AF100"/>
      <c r="AG100" s="231">
        <f t="shared" si="106"/>
        <v>14</v>
      </c>
      <c r="AH100" s="233" t="s">
        <v>87</v>
      </c>
      <c r="AI100" s="232" t="str">
        <f t="shared" si="107"/>
        <v>Tirpák Márk</v>
      </c>
      <c r="AJ100" s="232">
        <f t="shared" si="108"/>
        <v>1.8500198000000001E-3</v>
      </c>
      <c r="AK100" s="232" t="str">
        <f t="shared" si="109"/>
        <v>2cs.Vaja</v>
      </c>
      <c r="AL100" t="str">
        <f t="shared" si="114"/>
        <v>0</v>
      </c>
    </row>
    <row r="101" spans="1:38" ht="12.75" customHeight="1" thickTop="1" thickBot="1" x14ac:dyDescent="0.25">
      <c r="P101" s="304"/>
      <c r="Q101" s="73" t="str">
        <f>C184</f>
        <v>17-4</v>
      </c>
      <c r="R101" s="73" t="b">
        <f t="shared" ref="R101:AA101" si="129">D184</f>
        <v>0</v>
      </c>
      <c r="S101" s="73" t="b">
        <f t="shared" si="129"/>
        <v>0</v>
      </c>
      <c r="T101" s="73" t="b">
        <f t="shared" si="129"/>
        <v>0</v>
      </c>
      <c r="U101" s="73" t="b">
        <f t="shared" si="129"/>
        <v>0</v>
      </c>
      <c r="V101" s="73" t="b">
        <f t="shared" si="129"/>
        <v>0</v>
      </c>
      <c r="W101" s="73" t="b">
        <f t="shared" si="129"/>
        <v>0</v>
      </c>
      <c r="X101" s="73" t="b">
        <f t="shared" si="129"/>
        <v>0</v>
      </c>
      <c r="Y101" s="73" t="b">
        <f t="shared" si="129"/>
        <v>0</v>
      </c>
      <c r="Z101" s="73" t="b">
        <f t="shared" si="129"/>
        <v>0</v>
      </c>
      <c r="AA101" s="109">
        <f t="shared" si="129"/>
        <v>0</v>
      </c>
      <c r="AB101" s="301"/>
      <c r="AC101" s="113">
        <f t="shared" si="104"/>
        <v>1.6800000000000011E-8</v>
      </c>
      <c r="AD101" s="81" t="str">
        <f t="shared" si="116"/>
        <v>17-4</v>
      </c>
      <c r="AE101" s="224" t="str">
        <f t="shared" si="105"/>
        <v>17cs</v>
      </c>
      <c r="AF101"/>
      <c r="AG101" s="231">
        <f t="shared" si="106"/>
        <v>17</v>
      </c>
      <c r="AH101" s="233" t="s">
        <v>88</v>
      </c>
      <c r="AI101" s="232" t="str">
        <f t="shared" si="107"/>
        <v>17-4</v>
      </c>
      <c r="AJ101" s="232">
        <f t="shared" si="108"/>
        <v>1.6800000000000011E-8</v>
      </c>
      <c r="AK101" s="232" t="str">
        <f t="shared" si="109"/>
        <v>17cs</v>
      </c>
      <c r="AL101" t="str">
        <f t="shared" si="114"/>
        <v>0</v>
      </c>
    </row>
    <row r="102" spans="1:38" ht="12.75" customHeight="1" thickTop="1" thickBot="1" x14ac:dyDescent="0.3">
      <c r="A102" s="308" t="s">
        <v>0</v>
      </c>
      <c r="B102" s="309"/>
      <c r="C102" s="246" t="s">
        <v>130</v>
      </c>
      <c r="D102" s="313" t="s">
        <v>12</v>
      </c>
      <c r="E102" s="314"/>
      <c r="F102" s="315"/>
      <c r="G102" s="315"/>
      <c r="H102" s="315"/>
      <c r="I102" s="315"/>
      <c r="J102" s="315"/>
      <c r="K102" s="315"/>
      <c r="L102" s="315"/>
      <c r="M102" s="20" t="s">
        <v>16</v>
      </c>
      <c r="N102" s="316">
        <f>SUM(D110:L110)</f>
        <v>14</v>
      </c>
      <c r="P102" s="304"/>
      <c r="Q102" s="73" t="str">
        <f>C195</f>
        <v>18-4</v>
      </c>
      <c r="R102" s="73" t="b">
        <f t="shared" ref="R102:AA102" si="130">D195</f>
        <v>0</v>
      </c>
      <c r="S102" s="73" t="b">
        <f t="shared" si="130"/>
        <v>0</v>
      </c>
      <c r="T102" s="73" t="b">
        <f t="shared" si="130"/>
        <v>0</v>
      </c>
      <c r="U102" s="73" t="b">
        <f t="shared" si="130"/>
        <v>0</v>
      </c>
      <c r="V102" s="73" t="b">
        <f t="shared" si="130"/>
        <v>0</v>
      </c>
      <c r="W102" s="73" t="b">
        <f t="shared" si="130"/>
        <v>0</v>
      </c>
      <c r="X102" s="73" t="b">
        <f t="shared" si="130"/>
        <v>0</v>
      </c>
      <c r="Y102" s="73" t="b">
        <f t="shared" si="130"/>
        <v>0</v>
      </c>
      <c r="Z102" s="73" t="b">
        <f t="shared" si="130"/>
        <v>0</v>
      </c>
      <c r="AA102" s="109">
        <f t="shared" si="130"/>
        <v>0</v>
      </c>
      <c r="AB102" s="301"/>
      <c r="AC102" s="113">
        <f t="shared" si="104"/>
        <v>1.660000000000001E-8</v>
      </c>
      <c r="AD102" s="81" t="str">
        <f t="shared" si="116"/>
        <v>18-4</v>
      </c>
      <c r="AE102" s="224" t="str">
        <f t="shared" si="105"/>
        <v>18cs</v>
      </c>
      <c r="AF102"/>
      <c r="AG102" s="231">
        <f t="shared" si="106"/>
        <v>18</v>
      </c>
      <c r="AH102" s="233" t="s">
        <v>89</v>
      </c>
      <c r="AI102" s="232" t="str">
        <f t="shared" si="107"/>
        <v>18-4</v>
      </c>
      <c r="AJ102" s="232">
        <f t="shared" si="108"/>
        <v>1.660000000000001E-8</v>
      </c>
      <c r="AK102" s="232" t="str">
        <f t="shared" si="109"/>
        <v>18cs</v>
      </c>
      <c r="AL102" t="str">
        <f t="shared" si="114"/>
        <v>0</v>
      </c>
    </row>
    <row r="103" spans="1:38" ht="14.25" thickTop="1" thickBot="1" x14ac:dyDescent="0.25">
      <c r="A103" s="305">
        <v>10</v>
      </c>
      <c r="B103" s="1"/>
      <c r="C103" s="250" t="s">
        <v>1</v>
      </c>
      <c r="D103" s="29" t="s">
        <v>13</v>
      </c>
      <c r="E103" s="30" t="s">
        <v>14</v>
      </c>
      <c r="F103" s="30" t="s">
        <v>15</v>
      </c>
      <c r="G103" s="30" t="s">
        <v>17</v>
      </c>
      <c r="H103" s="30" t="s">
        <v>18</v>
      </c>
      <c r="I103" s="30" t="s">
        <v>21</v>
      </c>
      <c r="J103" s="30" t="s">
        <v>22</v>
      </c>
      <c r="K103" s="30" t="s">
        <v>36</v>
      </c>
      <c r="L103" s="30" t="s">
        <v>37</v>
      </c>
      <c r="M103" s="39"/>
      <c r="N103" s="317"/>
      <c r="P103" s="304"/>
      <c r="Q103" s="73" t="str">
        <f>C206</f>
        <v>19-4</v>
      </c>
      <c r="R103" s="73" t="b">
        <f t="shared" ref="R103:AA103" si="131">D206</f>
        <v>0</v>
      </c>
      <c r="S103" s="73" t="b">
        <f t="shared" si="131"/>
        <v>0</v>
      </c>
      <c r="T103" s="73" t="b">
        <f t="shared" si="131"/>
        <v>0</v>
      </c>
      <c r="U103" s="73" t="b">
        <f t="shared" si="131"/>
        <v>0</v>
      </c>
      <c r="V103" s="73" t="b">
        <f t="shared" si="131"/>
        <v>0</v>
      </c>
      <c r="W103" s="73" t="b">
        <f t="shared" si="131"/>
        <v>0</v>
      </c>
      <c r="X103" s="73" t="b">
        <f t="shared" si="131"/>
        <v>0</v>
      </c>
      <c r="Y103" s="73" t="b">
        <f t="shared" si="131"/>
        <v>0</v>
      </c>
      <c r="Z103" s="73" t="b">
        <f t="shared" si="131"/>
        <v>0</v>
      </c>
      <c r="AA103" s="109">
        <f t="shared" si="131"/>
        <v>0</v>
      </c>
      <c r="AB103" s="301"/>
      <c r="AC103" s="113">
        <f t="shared" si="104"/>
        <v>1.6400000000000011E-8</v>
      </c>
      <c r="AD103" s="81" t="str">
        <f t="shared" si="116"/>
        <v>19-4</v>
      </c>
      <c r="AE103" s="224" t="str">
        <f t="shared" si="105"/>
        <v>19cs</v>
      </c>
      <c r="AF103"/>
      <c r="AG103" s="231">
        <f t="shared" si="106"/>
        <v>19</v>
      </c>
      <c r="AH103" s="233" t="s">
        <v>90</v>
      </c>
      <c r="AI103" s="232" t="str">
        <f t="shared" si="107"/>
        <v>19-4</v>
      </c>
      <c r="AJ103" s="232">
        <f t="shared" si="108"/>
        <v>1.6400000000000011E-8</v>
      </c>
      <c r="AK103" s="232" t="str">
        <f t="shared" si="109"/>
        <v>19cs</v>
      </c>
      <c r="AL103" t="str">
        <f t="shared" si="114"/>
        <v>0</v>
      </c>
    </row>
    <row r="104" spans="1:38" ht="14.25" thickTop="1" thickBot="1" x14ac:dyDescent="0.25">
      <c r="A104" s="306"/>
      <c r="B104" s="2" t="s">
        <v>2</v>
      </c>
      <c r="C104" s="251" t="s">
        <v>171</v>
      </c>
      <c r="D104" s="26">
        <f>'1 forduló'!D107</f>
        <v>1</v>
      </c>
      <c r="E104" s="27">
        <f>'2 forduló'!D107</f>
        <v>0</v>
      </c>
      <c r="F104" s="28">
        <f>'3 forduló'!D107</f>
        <v>0</v>
      </c>
      <c r="G104" s="28">
        <f>'4 forduló'!D107</f>
        <v>1</v>
      </c>
      <c r="H104" s="28">
        <f>'5 forduló'!D107</f>
        <v>1</v>
      </c>
      <c r="I104" s="28">
        <f>'6 forduló'!D107</f>
        <v>0</v>
      </c>
      <c r="J104" s="28">
        <f>'7 forduló'!D107</f>
        <v>0</v>
      </c>
      <c r="K104" s="28">
        <f>'8 forduló'!D107</f>
        <v>1</v>
      </c>
      <c r="L104" s="28">
        <f>'9 forduló'!D107</f>
        <v>0</v>
      </c>
      <c r="M104" s="40">
        <f>SUM(D104:L104)</f>
        <v>4</v>
      </c>
      <c r="N104" s="317"/>
      <c r="P104" s="304"/>
      <c r="Q104" s="73" t="str">
        <f>C217</f>
        <v>120-4</v>
      </c>
      <c r="R104" s="73" t="b">
        <f t="shared" ref="R104:AA104" si="132">D217</f>
        <v>0</v>
      </c>
      <c r="S104" s="73" t="b">
        <f t="shared" si="132"/>
        <v>0</v>
      </c>
      <c r="T104" s="73" t="b">
        <f t="shared" si="132"/>
        <v>0</v>
      </c>
      <c r="U104" s="73" t="b">
        <f t="shared" si="132"/>
        <v>0</v>
      </c>
      <c r="V104" s="73" t="b">
        <f t="shared" si="132"/>
        <v>0</v>
      </c>
      <c r="W104" s="73" t="b">
        <f t="shared" si="132"/>
        <v>0</v>
      </c>
      <c r="X104" s="73" t="b">
        <f t="shared" si="132"/>
        <v>0</v>
      </c>
      <c r="Y104" s="73" t="b">
        <f t="shared" si="132"/>
        <v>0</v>
      </c>
      <c r="Z104" s="73" t="b">
        <f t="shared" si="132"/>
        <v>0</v>
      </c>
      <c r="AA104" s="109">
        <f t="shared" si="132"/>
        <v>0</v>
      </c>
      <c r="AB104" s="302"/>
      <c r="AC104" s="113">
        <f t="shared" si="104"/>
        <v>1.6200000000000013E-8</v>
      </c>
      <c r="AD104" s="95" t="str">
        <f t="shared" si="116"/>
        <v>120-4</v>
      </c>
      <c r="AE104" s="224" t="str">
        <f t="shared" si="105"/>
        <v>20cs</v>
      </c>
      <c r="AF104"/>
      <c r="AG104" s="231">
        <f t="shared" si="106"/>
        <v>20</v>
      </c>
      <c r="AH104" s="233" t="s">
        <v>91</v>
      </c>
      <c r="AI104" s="232" t="str">
        <f t="shared" si="107"/>
        <v>120-4</v>
      </c>
      <c r="AJ104" s="232">
        <f t="shared" si="108"/>
        <v>1.6200000000000013E-8</v>
      </c>
      <c r="AK104" s="232" t="str">
        <f t="shared" si="109"/>
        <v>20cs</v>
      </c>
      <c r="AL104" t="str">
        <f t="shared" si="114"/>
        <v>0</v>
      </c>
    </row>
    <row r="105" spans="1:38" ht="14.25" thickTop="1" thickBot="1" x14ac:dyDescent="0.25">
      <c r="A105" s="306"/>
      <c r="B105" s="2" t="s">
        <v>3</v>
      </c>
      <c r="C105" s="251" t="s">
        <v>153</v>
      </c>
      <c r="D105" s="26">
        <f>'1 forduló'!D108</f>
        <v>1</v>
      </c>
      <c r="E105" s="27">
        <f>'2 forduló'!D108</f>
        <v>0</v>
      </c>
      <c r="F105" s="28">
        <f>'3 forduló'!D108</f>
        <v>0.5</v>
      </c>
      <c r="G105" s="28">
        <f>'4 forduló'!D108</f>
        <v>1</v>
      </c>
      <c r="H105" s="28">
        <f>'5 forduló'!D108</f>
        <v>1</v>
      </c>
      <c r="I105" s="28">
        <f>'6 forduló'!D108</f>
        <v>0</v>
      </c>
      <c r="J105" s="28">
        <f>'7 forduló'!D108</f>
        <v>0</v>
      </c>
      <c r="K105" s="28">
        <f>'8 forduló'!D108</f>
        <v>1</v>
      </c>
      <c r="L105" s="28">
        <f>'9 forduló'!D108</f>
        <v>0</v>
      </c>
      <c r="M105" s="21">
        <f t="shared" ref="M105:M109" si="133">SUM(D105:L105)</f>
        <v>4.5</v>
      </c>
      <c r="N105" s="317"/>
      <c r="P105" s="304" t="s">
        <v>101</v>
      </c>
      <c r="Q105" s="73" t="str">
        <f>C9</f>
        <v>1-5</v>
      </c>
      <c r="R105" s="73">
        <f t="shared" ref="R105:AA105" si="134">D9</f>
        <v>0</v>
      </c>
      <c r="S105" s="73">
        <f t="shared" si="134"/>
        <v>0</v>
      </c>
      <c r="T105" s="73">
        <f t="shared" si="134"/>
        <v>0</v>
      </c>
      <c r="U105" s="73">
        <f t="shared" si="134"/>
        <v>0</v>
      </c>
      <c r="V105" s="73">
        <f t="shared" si="134"/>
        <v>0</v>
      </c>
      <c r="W105" s="73">
        <f t="shared" si="134"/>
        <v>0</v>
      </c>
      <c r="X105" s="73">
        <f t="shared" si="134"/>
        <v>0</v>
      </c>
      <c r="Y105" s="73">
        <f t="shared" si="134"/>
        <v>0</v>
      </c>
      <c r="Z105" s="73">
        <f t="shared" si="134"/>
        <v>0</v>
      </c>
      <c r="AA105" s="109">
        <f t="shared" si="134"/>
        <v>0</v>
      </c>
      <c r="AB105" s="300" t="s">
        <v>101</v>
      </c>
      <c r="AC105" s="115">
        <f>AA105+(Q3/10000)</f>
        <v>2.1000199999999998E-3</v>
      </c>
      <c r="AD105" s="94" t="str">
        <f t="shared" si="116"/>
        <v>1-5</v>
      </c>
      <c r="AE105" s="225" t="str">
        <f>AE85</f>
        <v>1cs.Széchenyi I.</v>
      </c>
      <c r="AF105"/>
      <c r="AG105" s="99">
        <f>_xlfn.RANK.EQ(AC105,$AC$105:$AC$124,0)</f>
        <v>8</v>
      </c>
      <c r="AH105" s="99" t="s">
        <v>13</v>
      </c>
      <c r="AI105" s="234" t="str">
        <f>IF($AG$105=(Y3+1),$AD$105,IF($AG$106=(Y3+1),$AD$106,IF($AG$107=(Y3+1),$AD$107,IF($AG$108=(Y3+1),$AD$108,IF($AG$109=(Y3+1),$AD$109,IF($AG$110=(Y3+1),$AD$110,IF($AG$111=(Y3+1),$AD$111,IF($AG$112=(Y3+1),$AD$112,IF($AG$113=(Y3+1),$AD$113,IF($AG$114=(Y3+1),$AD$114,IF($AG$115=(Y3+1),$AD$115,IF($AG$116=(Y3+1),$AD$116,IF($AG$117=(Y3+1),$AD$117,IF($AG$118=(Y3+1),$AD$118,IF($AG$119=(Y3+1),$AD$119,IF($AG$120=(Y3+1),$AD$120,IF($AG$121=(Y3+1),$AD$121,IF($AG$122=(Y3+1),$AD$122,IF($AG$123=(Y3+1),$AD$123,IF($AG$124=(Y3+1),$AD$124))))))))))))))))))))</f>
        <v>Baracsi Sándor</v>
      </c>
      <c r="AJ105" s="234">
        <f>IF($AG$105=(Z3+1),$AC$105,IF($AG$106=(Z3+1),$AC$106,IF($AG$107=(Z3+1),$AC$107,IF($AG$108=(Z3+1),$AC$108,IF($AG$109=(Z3+1),$AC$109,IF($AG$110=(Z3+1),$AC$110,IF($AG$111=(Z3+1),$AC$111,IF($AG$112=(Z3+1),$AC$112,IF($AG$113=(Z3+1),$AC$113,IF($AG$114=(Z3+1),$AC$114,IF($AG$115=(Y3+1),$AC$115,IF($AG$116=(Y3+1),$AC$116,IF($AG$117=(Y3+1),$AC$117,IF($AG$118=(Y3+1),$AC$118,IF($AG$119=(Y3+1),$AC$119,IF($AG$120=(Y3+1),$AC$120,IF($AG$121=(Y3+1),$AC$121,IF($AG$122=(Y3+1),$AC$122,IF($AG$123=(Y3+1),$AC$123,IF($AG$124=(Y3+1),$AC$124))))))))))))))))))))</f>
        <v>6.0026000183999999</v>
      </c>
      <c r="AK105" s="234" t="str">
        <f>IF($AG$105=(Z3+1),$AE$105,IF($AG$106=(Z3+1),$AE$106,IF($AG$107=(Z3+1),$AE$107,IF($AG$108=(Z3+1),$AE$108,IF($AG$109=(Z3+1),$AE$109,IF($AG$110=(Z3+1),$AE$110,IF($AG$111=(Z3+1),$AE$111,IF($AG$112=(Z3+1),$AE$112,IF($AG$113=(Z3+1),$AE$113,IF($AG$114=(Z3+1),$AE$114,IF($AG$115=(Z3+1),$AE$115,IF($AG$116=(Z3+1),$AE$116,IF($AG$117=(Z3+1),$AE$117,IF($AG$118=(Z3+1),$AE$118,IF($AG$119=(Z3+1),$AE$119,IF($AG$120=(Z3+1),$AE$120,IF($AG$121=(Z3+1),$AE$121,IF($AG$122=(Z3+1),$AE$122,IF($AG$123=(Z3+1),$AE$123,IF($AG$124=(Z3+1),$AE$124))))))))))))))))))))</f>
        <v>9cs.Nyírbátor</v>
      </c>
      <c r="AL105" t="str">
        <f t="shared" si="114"/>
        <v>0</v>
      </c>
    </row>
    <row r="106" spans="1:38" ht="12.75" customHeight="1" thickTop="1" thickBot="1" x14ac:dyDescent="0.25">
      <c r="A106" s="306"/>
      <c r="B106" s="2" t="s">
        <v>4</v>
      </c>
      <c r="C106" s="251" t="s">
        <v>172</v>
      </c>
      <c r="D106" s="26">
        <f>'1 forduló'!D109</f>
        <v>0.5</v>
      </c>
      <c r="E106" s="27">
        <f>'2 forduló'!D109</f>
        <v>0</v>
      </c>
      <c r="F106" s="28">
        <f>'3 forduló'!D109</f>
        <v>0</v>
      </c>
      <c r="G106" s="28">
        <f>'4 forduló'!D109</f>
        <v>0</v>
      </c>
      <c r="H106" s="28">
        <f>'5 forduló'!D109</f>
        <v>1</v>
      </c>
      <c r="I106" s="28">
        <f>'6 forduló'!D109</f>
        <v>0</v>
      </c>
      <c r="J106" s="28">
        <f>'7 forduló'!D109</f>
        <v>0</v>
      </c>
      <c r="K106" s="28">
        <f>'8 forduló'!D109</f>
        <v>1</v>
      </c>
      <c r="L106" s="28">
        <f>'9 forduló'!D109</f>
        <v>0</v>
      </c>
      <c r="M106" s="21">
        <f t="shared" si="133"/>
        <v>2.5</v>
      </c>
      <c r="N106" s="317"/>
      <c r="P106" s="304"/>
      <c r="Q106" s="73" t="str">
        <f>C20</f>
        <v>Szabó Édua</v>
      </c>
      <c r="R106" s="73">
        <f t="shared" ref="R106:AA106" si="135">D20</f>
        <v>0.5</v>
      </c>
      <c r="S106" s="73">
        <f t="shared" si="135"/>
        <v>1</v>
      </c>
      <c r="T106" s="73">
        <f t="shared" si="135"/>
        <v>0</v>
      </c>
      <c r="U106" s="73">
        <f t="shared" si="135"/>
        <v>0</v>
      </c>
      <c r="V106" s="73">
        <f t="shared" si="135"/>
        <v>0.5</v>
      </c>
      <c r="W106" s="73">
        <f t="shared" si="135"/>
        <v>0</v>
      </c>
      <c r="X106" s="73">
        <f t="shared" si="135"/>
        <v>1</v>
      </c>
      <c r="Y106" s="73">
        <f t="shared" si="135"/>
        <v>0</v>
      </c>
      <c r="Z106" s="73">
        <f t="shared" si="135"/>
        <v>1</v>
      </c>
      <c r="AA106" s="109">
        <f t="shared" si="135"/>
        <v>4</v>
      </c>
      <c r="AB106" s="301"/>
      <c r="AC106" s="115">
        <f t="shared" ref="AC106:AC124" si="136">AA106+(Q4/10000)</f>
        <v>4.0018500198</v>
      </c>
      <c r="AD106" s="82" t="str">
        <f t="shared" si="116"/>
        <v>Szabó Édua</v>
      </c>
      <c r="AE106" s="225" t="str">
        <f t="shared" ref="AE106:AE124" si="137">AE86</f>
        <v>2cs.Vaja</v>
      </c>
      <c r="AF106"/>
      <c r="AG106" s="99">
        <f t="shared" ref="AG106:AG124" si="138">_xlfn.RANK.EQ(AC106,$AC$105:$AC$124,0)</f>
        <v>2</v>
      </c>
      <c r="AH106" s="102" t="s">
        <v>14</v>
      </c>
      <c r="AI106" s="234" t="str">
        <f t="shared" ref="AI106:AI124" si="139">IF($AG$105=(Y4+1),$AD$105,IF($AG$106=(Y4+1),$AD$106,IF($AG$107=(Y4+1),$AD$107,IF($AG$108=(Y4+1),$AD$108,IF($AG$109=(Y4+1),$AD$109,IF($AG$110=(Y4+1),$AD$110,IF($AG$111=(Y4+1),$AD$111,IF($AG$112=(Y4+1),$AD$112,IF($AG$113=(Y4+1),$AD$113,IF($AG$114=(Y4+1),$AD$114,IF($AG$115=(Y4+1),$AD$115,IF($AG$116=(Y4+1),$AD$116,IF($AG$117=(Y4+1),$AD$117,IF($AG$118=(Y4+1),$AD$118,IF($AG$119=(Y4+1),$AD$119,IF($AG$120=(Y4+1),$AD$120,IF($AG$121=(Y4+1),$AD$121,IF($AG$122=(Y4+1),$AD$122,IF($AG$123=(Y4+1),$AD$123,IF($AG$124=(Y4+1),$AD$124))))))))))))))))))))</f>
        <v>Szabó Édua</v>
      </c>
      <c r="AJ106" s="234">
        <f t="shared" ref="AJ106:AJ124" si="140">IF($AG$105=(Z4+1),$AC$105,IF($AG$106=(Z4+1),$AC$106,IF($AG$107=(Z4+1),$AC$107,IF($AG$108=(Z4+1),$AC$108,IF($AG$109=(Z4+1),$AC$109,IF($AG$110=(Z4+1),$AC$110,IF($AG$111=(Z4+1),$AC$111,IF($AG$112=(Z4+1),$AC$112,IF($AG$113=(Z4+1),$AC$113,IF($AG$114=(Z4+1),$AC$114,IF($AG$115=(Y4+1),$AC$115,IF($AG$116=(Y4+1),$AC$116,IF($AG$117=(Y4+1),$AC$117,IF($AG$118=(Y4+1),$AC$118,IF($AG$119=(Y4+1),$AC$119,IF($AG$120=(Y4+1),$AC$120,IF($AG$121=(Y4+1),$AC$121,IF($AG$122=(Y4+1),$AC$122,IF($AG$123=(Y4+1),$AC$123,IF($AG$124=(Y4+1),$AC$124))))))))))))))))))))</f>
        <v>4.0018500198</v>
      </c>
      <c r="AK106" s="234" t="str">
        <f t="shared" ref="AK106:AK124" si="141">IF($AG$105=(Z4+1),$AE$105,IF($AG$106=(Z4+1),$AE$106,IF($AG$107=(Z4+1),$AE$107,IF($AG$108=(Z4+1),$AE$108,IF($AG$109=(Z4+1),$AE$109,IF($AG$110=(Z4+1),$AE$110,IF($AG$111=(Z4+1),$AE$111,IF($AG$112=(Z4+1),$AE$112,IF($AG$113=(Z4+1),$AE$113,IF($AG$114=(Z4+1),$AE$114,IF($AG$115=(Z4+1),$AE$115,IF($AG$116=(Z4+1),$AE$116,IF($AG$117=(Z4+1),$AE$117,IF($AG$118=(Z4+1),$AE$118,IF($AG$119=(Z4+1),$AE$119,IF($AG$120=(Z4+1),$AE$120,IF($AG$121=(Z4+1),$AE$121,IF($AG$122=(Z4+1),$AE$122,IF($AG$123=(Z4+1),$AE$123,IF($AG$124=(Z4+1),$AE$124))))))))))))))))))))</f>
        <v>2cs.Vaja</v>
      </c>
      <c r="AL106" t="str">
        <f t="shared" si="114"/>
        <v>0</v>
      </c>
    </row>
    <row r="107" spans="1:38" ht="12.75" customHeight="1" thickTop="1" thickBot="1" x14ac:dyDescent="0.25">
      <c r="A107" s="306"/>
      <c r="B107" s="2" t="s">
        <v>5</v>
      </c>
      <c r="C107" s="251" t="s">
        <v>173</v>
      </c>
      <c r="D107" s="26">
        <f>'1 forduló'!D110</f>
        <v>0</v>
      </c>
      <c r="E107" s="27">
        <f>'2 forduló'!D110</f>
        <v>0</v>
      </c>
      <c r="F107" s="28">
        <f>'3 forduló'!D110</f>
        <v>0</v>
      </c>
      <c r="G107" s="28">
        <f>'4 forduló'!D110</f>
        <v>0</v>
      </c>
      <c r="H107" s="28">
        <f>'5 forduló'!D110</f>
        <v>1</v>
      </c>
      <c r="I107" s="28">
        <f>'6 forduló'!D110</f>
        <v>0</v>
      </c>
      <c r="J107" s="28">
        <f>'7 forduló'!D110</f>
        <v>0</v>
      </c>
      <c r="K107" s="28">
        <f>'8 forduló'!D110</f>
        <v>1</v>
      </c>
      <c r="L107" s="28">
        <f>'9 forduló'!D110</f>
        <v>0</v>
      </c>
      <c r="M107" s="21">
        <f t="shared" si="133"/>
        <v>2</v>
      </c>
      <c r="N107" s="317"/>
      <c r="P107" s="304"/>
      <c r="Q107" s="73" t="str">
        <f>C31</f>
        <v>3-5</v>
      </c>
      <c r="R107" s="73">
        <f t="shared" ref="R107:AA107" si="142">D31</f>
        <v>0</v>
      </c>
      <c r="S107" s="73">
        <f t="shared" si="142"/>
        <v>0</v>
      </c>
      <c r="T107" s="73">
        <f t="shared" si="142"/>
        <v>0</v>
      </c>
      <c r="U107" s="73">
        <f t="shared" si="142"/>
        <v>0</v>
      </c>
      <c r="V107" s="73">
        <f t="shared" si="142"/>
        <v>0</v>
      </c>
      <c r="W107" s="73">
        <f t="shared" si="142"/>
        <v>0</v>
      </c>
      <c r="X107" s="73">
        <f t="shared" si="142"/>
        <v>0</v>
      </c>
      <c r="Y107" s="73">
        <f t="shared" si="142"/>
        <v>0</v>
      </c>
      <c r="Z107" s="73">
        <f t="shared" si="142"/>
        <v>0</v>
      </c>
      <c r="AA107" s="109">
        <f t="shared" si="142"/>
        <v>0</v>
      </c>
      <c r="AB107" s="301"/>
      <c r="AC107" s="115">
        <f t="shared" si="136"/>
        <v>2.000196E-4</v>
      </c>
      <c r="AD107" s="82" t="str">
        <f t="shared" si="116"/>
        <v>3-5</v>
      </c>
      <c r="AE107" s="225" t="str">
        <f t="shared" si="137"/>
        <v>3cs.Arany III.</v>
      </c>
      <c r="AF107"/>
      <c r="AG107" s="99">
        <f t="shared" si="138"/>
        <v>16</v>
      </c>
      <c r="AH107" s="102" t="s">
        <v>15</v>
      </c>
      <c r="AI107" s="234" t="str">
        <f t="shared" si="139"/>
        <v>Várnagy Csaba</v>
      </c>
      <c r="AJ107" s="234">
        <f t="shared" si="140"/>
        <v>3.0021000178000001</v>
      </c>
      <c r="AK107" s="234" t="str">
        <f t="shared" si="141"/>
        <v>12cs.SISE II.</v>
      </c>
      <c r="AL107" t="str">
        <f t="shared" si="114"/>
        <v>0</v>
      </c>
    </row>
    <row r="108" spans="1:38" ht="12.75" customHeight="1" thickTop="1" thickBot="1" x14ac:dyDescent="0.25">
      <c r="A108" s="306"/>
      <c r="B108" s="2" t="s">
        <v>6</v>
      </c>
      <c r="C108" s="251" t="s">
        <v>216</v>
      </c>
      <c r="D108" s="26">
        <f>'1 forduló'!D111</f>
        <v>0</v>
      </c>
      <c r="E108" s="27">
        <f>'2 forduló'!D111</f>
        <v>0</v>
      </c>
      <c r="F108" s="28">
        <f>'3 forduló'!D111</f>
        <v>0</v>
      </c>
      <c r="G108" s="28">
        <f>'4 forduló'!D111</f>
        <v>0</v>
      </c>
      <c r="H108" s="28">
        <f>'5 forduló'!D111</f>
        <v>0</v>
      </c>
      <c r="I108" s="28">
        <f>'6 forduló'!D111</f>
        <v>0</v>
      </c>
      <c r="J108" s="28">
        <f>'7 forduló'!D111</f>
        <v>1</v>
      </c>
      <c r="K108" s="28">
        <f>'8 forduló'!D111</f>
        <v>0</v>
      </c>
      <c r="L108" s="28">
        <f>'9 forduló'!D111</f>
        <v>0</v>
      </c>
      <c r="M108" s="21">
        <f t="shared" si="133"/>
        <v>1</v>
      </c>
      <c r="N108" s="317"/>
      <c r="P108" s="304"/>
      <c r="Q108" s="73" t="str">
        <f>C42</f>
        <v>4-5</v>
      </c>
      <c r="R108" s="73">
        <f t="shared" ref="R108:AA108" si="143">D42</f>
        <v>0</v>
      </c>
      <c r="S108" s="73">
        <f t="shared" si="143"/>
        <v>0</v>
      </c>
      <c r="T108" s="73">
        <f t="shared" si="143"/>
        <v>0</v>
      </c>
      <c r="U108" s="73">
        <f t="shared" si="143"/>
        <v>0</v>
      </c>
      <c r="V108" s="73">
        <f t="shared" si="143"/>
        <v>0</v>
      </c>
      <c r="W108" s="73">
        <f t="shared" si="143"/>
        <v>0</v>
      </c>
      <c r="X108" s="73">
        <f t="shared" si="143"/>
        <v>0</v>
      </c>
      <c r="Y108" s="73">
        <f t="shared" si="143"/>
        <v>0</v>
      </c>
      <c r="Z108" s="73">
        <f t="shared" si="143"/>
        <v>0</v>
      </c>
      <c r="AA108" s="109">
        <f t="shared" si="143"/>
        <v>0</v>
      </c>
      <c r="AB108" s="301"/>
      <c r="AC108" s="115">
        <f t="shared" si="136"/>
        <v>1.7500194000000001E-3</v>
      </c>
      <c r="AD108" s="82" t="str">
        <f t="shared" si="116"/>
        <v>4-5</v>
      </c>
      <c r="AE108" s="225" t="str">
        <f t="shared" si="137"/>
        <v>4cs.Demecser</v>
      </c>
      <c r="AF108"/>
      <c r="AG108" s="99">
        <f t="shared" si="138"/>
        <v>10</v>
      </c>
      <c r="AH108" s="102" t="s">
        <v>17</v>
      </c>
      <c r="AI108" s="234" t="str">
        <f t="shared" si="139"/>
        <v>Zilahi Tamás</v>
      </c>
      <c r="AJ108" s="234">
        <f t="shared" si="140"/>
        <v>2.0030000185999999</v>
      </c>
      <c r="AK108" s="234" t="str">
        <f t="shared" si="141"/>
        <v>8cs.SISE I.</v>
      </c>
      <c r="AL108" t="str">
        <f t="shared" si="114"/>
        <v>0</v>
      </c>
    </row>
    <row r="109" spans="1:38" ht="12.75" customHeight="1" thickTop="1" thickBot="1" x14ac:dyDescent="0.25">
      <c r="A109" s="307"/>
      <c r="B109" s="3" t="s">
        <v>7</v>
      </c>
      <c r="C109" s="252" t="s">
        <v>38</v>
      </c>
      <c r="D109" s="26">
        <f>'1 forduló'!D112</f>
        <v>0</v>
      </c>
      <c r="E109" s="27">
        <f>'2 forduló'!D112</f>
        <v>0</v>
      </c>
      <c r="F109" s="28">
        <f>'3 forduló'!D112</f>
        <v>0</v>
      </c>
      <c r="G109" s="28">
        <f>'4 forduló'!D112</f>
        <v>0</v>
      </c>
      <c r="H109" s="28">
        <f>'5 forduló'!D112</f>
        <v>0</v>
      </c>
      <c r="I109" s="28">
        <f>'6 forduló'!D112</f>
        <v>0</v>
      </c>
      <c r="J109" s="28">
        <f>'7 forduló'!D112</f>
        <v>0</v>
      </c>
      <c r="K109" s="28">
        <f>'8 forduló'!D112</f>
        <v>0</v>
      </c>
      <c r="L109" s="28">
        <f>'9 forduló'!D112</f>
        <v>0</v>
      </c>
      <c r="M109" s="22">
        <f t="shared" si="133"/>
        <v>0</v>
      </c>
      <c r="N109" s="318"/>
      <c r="P109" s="304"/>
      <c r="Q109" s="73" t="str">
        <f>C53</f>
        <v>Dankó Máté</v>
      </c>
      <c r="R109" s="73">
        <f t="shared" ref="R109:AA109" si="144">D53</f>
        <v>0</v>
      </c>
      <c r="S109" s="73">
        <f t="shared" si="144"/>
        <v>0</v>
      </c>
      <c r="T109" s="73">
        <f t="shared" si="144"/>
        <v>0</v>
      </c>
      <c r="U109" s="73">
        <f t="shared" si="144"/>
        <v>0</v>
      </c>
      <c r="V109" s="73">
        <f t="shared" si="144"/>
        <v>0</v>
      </c>
      <c r="W109" s="73">
        <f t="shared" si="144"/>
        <v>0</v>
      </c>
      <c r="X109" s="73">
        <f t="shared" si="144"/>
        <v>0</v>
      </c>
      <c r="Y109" s="73">
        <f t="shared" si="144"/>
        <v>1</v>
      </c>
      <c r="Z109" s="73">
        <f t="shared" si="144"/>
        <v>0</v>
      </c>
      <c r="AA109" s="109">
        <f t="shared" si="144"/>
        <v>1</v>
      </c>
      <c r="AB109" s="301"/>
      <c r="AC109" s="115">
        <f t="shared" si="136"/>
        <v>1.0018500191999999</v>
      </c>
      <c r="AD109" s="82" t="str">
        <f t="shared" si="116"/>
        <v>Dankó Máté</v>
      </c>
      <c r="AE109" s="225" t="str">
        <f t="shared" si="137"/>
        <v>5cs.Arany I.</v>
      </c>
      <c r="AF109"/>
      <c r="AG109" s="99">
        <f t="shared" si="138"/>
        <v>5</v>
      </c>
      <c r="AH109" s="102" t="s">
        <v>18</v>
      </c>
      <c r="AI109" s="234" t="str">
        <f t="shared" si="139"/>
        <v>Dankó Máté</v>
      </c>
      <c r="AJ109" s="234">
        <f t="shared" si="140"/>
        <v>1.0018500191999999</v>
      </c>
      <c r="AK109" s="234" t="str">
        <f t="shared" si="141"/>
        <v>5cs.Arany I.</v>
      </c>
      <c r="AL109" t="str">
        <f t="shared" si="114"/>
        <v>0</v>
      </c>
    </row>
    <row r="110" spans="1:38" ht="12.75" customHeight="1" thickTop="1" thickBot="1" x14ac:dyDescent="0.25">
      <c r="D110" s="24">
        <f>SUM(D104:D109)</f>
        <v>2.5</v>
      </c>
      <c r="E110" s="24">
        <f t="shared" ref="E110:L110" si="145">SUM(E104:E109)</f>
        <v>0</v>
      </c>
      <c r="F110" s="24">
        <f t="shared" si="145"/>
        <v>0.5</v>
      </c>
      <c r="G110" s="24">
        <f t="shared" si="145"/>
        <v>2</v>
      </c>
      <c r="H110" s="24">
        <f t="shared" si="145"/>
        <v>4</v>
      </c>
      <c r="I110" s="24">
        <f t="shared" si="145"/>
        <v>0</v>
      </c>
      <c r="J110" s="24">
        <f t="shared" si="145"/>
        <v>1</v>
      </c>
      <c r="K110" s="24">
        <f t="shared" si="145"/>
        <v>4</v>
      </c>
      <c r="L110" s="24">
        <f t="shared" si="145"/>
        <v>0</v>
      </c>
      <c r="P110" s="304"/>
      <c r="Q110" s="73" t="str">
        <f>C64</f>
        <v>6-5</v>
      </c>
      <c r="R110" s="73">
        <f t="shared" ref="R110:AA110" si="146">D64</f>
        <v>0</v>
      </c>
      <c r="S110" s="73">
        <f t="shared" si="146"/>
        <v>0</v>
      </c>
      <c r="T110" s="73">
        <f t="shared" si="146"/>
        <v>0</v>
      </c>
      <c r="U110" s="73">
        <f t="shared" si="146"/>
        <v>0</v>
      </c>
      <c r="V110" s="73">
        <f t="shared" si="146"/>
        <v>0</v>
      </c>
      <c r="W110" s="73">
        <f t="shared" si="146"/>
        <v>0</v>
      </c>
      <c r="X110" s="73">
        <f t="shared" si="146"/>
        <v>0</v>
      </c>
      <c r="Y110" s="73">
        <f t="shared" si="146"/>
        <v>0</v>
      </c>
      <c r="Z110" s="73">
        <f t="shared" si="146"/>
        <v>0</v>
      </c>
      <c r="AA110" s="109">
        <f t="shared" si="146"/>
        <v>0</v>
      </c>
      <c r="AB110" s="301"/>
      <c r="AC110" s="115">
        <f t="shared" si="136"/>
        <v>2.8500190000000001E-3</v>
      </c>
      <c r="AD110" s="82" t="str">
        <f t="shared" si="116"/>
        <v>6-5</v>
      </c>
      <c r="AE110" s="225" t="str">
        <f t="shared" si="137"/>
        <v>6cs.Piremon</v>
      </c>
      <c r="AF110"/>
      <c r="AG110" s="99">
        <f t="shared" si="138"/>
        <v>7</v>
      </c>
      <c r="AH110" s="102" t="s">
        <v>21</v>
      </c>
      <c r="AI110" s="234" t="str">
        <f t="shared" si="139"/>
        <v>Ujteleki Bence</v>
      </c>
      <c r="AJ110" s="234">
        <f t="shared" si="140"/>
        <v>1.0014000182</v>
      </c>
      <c r="AK110" s="234" t="str">
        <f t="shared" si="141"/>
        <v>10cs.Széchenyi II</v>
      </c>
      <c r="AL110" t="str">
        <f t="shared" si="114"/>
        <v>0</v>
      </c>
    </row>
    <row r="111" spans="1:38" ht="12.75" customHeight="1" thickTop="1" thickBot="1" x14ac:dyDescent="0.25">
      <c r="P111" s="304"/>
      <c r="Q111" s="73" t="str">
        <f>C75</f>
        <v>7-5</v>
      </c>
      <c r="R111" s="73">
        <f t="shared" ref="R111:AA111" si="147">D75</f>
        <v>0</v>
      </c>
      <c r="S111" s="73">
        <f t="shared" si="147"/>
        <v>0</v>
      </c>
      <c r="T111" s="73">
        <f t="shared" si="147"/>
        <v>0</v>
      </c>
      <c r="U111" s="73">
        <f t="shared" si="147"/>
        <v>0</v>
      </c>
      <c r="V111" s="73">
        <f t="shared" si="147"/>
        <v>0</v>
      </c>
      <c r="W111" s="73">
        <f t="shared" si="147"/>
        <v>0</v>
      </c>
      <c r="X111" s="73">
        <f t="shared" si="147"/>
        <v>0</v>
      </c>
      <c r="Y111" s="73">
        <f t="shared" si="147"/>
        <v>0</v>
      </c>
      <c r="Z111" s="73">
        <f t="shared" si="147"/>
        <v>0</v>
      </c>
      <c r="AA111" s="109">
        <f t="shared" si="147"/>
        <v>0</v>
      </c>
      <c r="AB111" s="301"/>
      <c r="AC111" s="115">
        <f t="shared" si="136"/>
        <v>1.7500188000000002E-3</v>
      </c>
      <c r="AD111" s="82" t="str">
        <f t="shared" si="116"/>
        <v>7-5</v>
      </c>
      <c r="AE111" s="225" t="str">
        <f t="shared" si="137"/>
        <v>7cs.Arany II "Piremon nők"</v>
      </c>
      <c r="AF111"/>
      <c r="AG111" s="99">
        <f t="shared" si="138"/>
        <v>11</v>
      </c>
      <c r="AH111" s="102" t="s">
        <v>22</v>
      </c>
      <c r="AI111" s="234" t="str">
        <f t="shared" si="139"/>
        <v>6-5</v>
      </c>
      <c r="AJ111" s="234">
        <f t="shared" si="140"/>
        <v>2.8500190000000001E-3</v>
      </c>
      <c r="AK111" s="234" t="str">
        <f t="shared" si="141"/>
        <v>6cs.Piremon</v>
      </c>
      <c r="AL111" t="str">
        <f t="shared" si="114"/>
        <v>0</v>
      </c>
    </row>
    <row r="112" spans="1:38" ht="14.25" thickTop="1" thickBot="1" x14ac:dyDescent="0.25">
      <c r="P112" s="304"/>
      <c r="Q112" s="73" t="str">
        <f>C86</f>
        <v>Zilahi Tamás</v>
      </c>
      <c r="R112" s="73">
        <f t="shared" ref="R112:AA112" si="148">D86</f>
        <v>0</v>
      </c>
      <c r="S112" s="73">
        <f t="shared" si="148"/>
        <v>0</v>
      </c>
      <c r="T112" s="73">
        <f t="shared" si="148"/>
        <v>0</v>
      </c>
      <c r="U112" s="73">
        <f t="shared" si="148"/>
        <v>0</v>
      </c>
      <c r="V112" s="73">
        <f t="shared" si="148"/>
        <v>1</v>
      </c>
      <c r="W112" s="73">
        <f t="shared" si="148"/>
        <v>1</v>
      </c>
      <c r="X112" s="73">
        <f t="shared" si="148"/>
        <v>0</v>
      </c>
      <c r="Y112" s="73">
        <f t="shared" si="148"/>
        <v>0</v>
      </c>
      <c r="Z112" s="73">
        <f t="shared" si="148"/>
        <v>0</v>
      </c>
      <c r="AA112" s="109">
        <f t="shared" si="148"/>
        <v>2</v>
      </c>
      <c r="AB112" s="301"/>
      <c r="AC112" s="115">
        <f t="shared" si="136"/>
        <v>2.0030000185999999</v>
      </c>
      <c r="AD112" s="82" t="str">
        <f t="shared" si="116"/>
        <v>Zilahi Tamás</v>
      </c>
      <c r="AE112" s="225" t="str">
        <f t="shared" si="137"/>
        <v>8cs.SISE I.</v>
      </c>
      <c r="AF112"/>
      <c r="AG112" s="99">
        <f t="shared" si="138"/>
        <v>4</v>
      </c>
      <c r="AH112" s="102" t="s">
        <v>36</v>
      </c>
      <c r="AI112" s="234" t="str">
        <f t="shared" si="139"/>
        <v>1-5</v>
      </c>
      <c r="AJ112" s="234">
        <f t="shared" si="140"/>
        <v>2.1000199999999998E-3</v>
      </c>
      <c r="AK112" s="234" t="str">
        <f t="shared" si="141"/>
        <v>1cs.Széchenyi I.</v>
      </c>
      <c r="AL112" t="str">
        <f t="shared" si="114"/>
        <v>0</v>
      </c>
    </row>
    <row r="113" spans="1:38" ht="17.25" thickTop="1" thickBot="1" x14ac:dyDescent="0.3">
      <c r="A113" s="308" t="s">
        <v>0</v>
      </c>
      <c r="B113" s="309"/>
      <c r="C113" s="246" t="s">
        <v>131</v>
      </c>
      <c r="D113" s="313" t="s">
        <v>12</v>
      </c>
      <c r="E113" s="314"/>
      <c r="F113" s="315"/>
      <c r="G113" s="315"/>
      <c r="H113" s="315"/>
      <c r="I113" s="315"/>
      <c r="J113" s="315"/>
      <c r="K113" s="315"/>
      <c r="L113" s="315"/>
      <c r="M113" s="20" t="s">
        <v>16</v>
      </c>
      <c r="N113" s="316">
        <f>SUM(D121:L121)</f>
        <v>19.5</v>
      </c>
      <c r="P113" s="304"/>
      <c r="Q113" s="73" t="str">
        <f>C97</f>
        <v>Baracsi Sándor</v>
      </c>
      <c r="R113" s="73">
        <f t="shared" ref="R113:AA113" si="149">D97</f>
        <v>0</v>
      </c>
      <c r="S113" s="73">
        <f t="shared" si="149"/>
        <v>1</v>
      </c>
      <c r="T113" s="73">
        <f t="shared" si="149"/>
        <v>1</v>
      </c>
      <c r="U113" s="73">
        <f t="shared" si="149"/>
        <v>0</v>
      </c>
      <c r="V113" s="73">
        <f t="shared" si="149"/>
        <v>1</v>
      </c>
      <c r="W113" s="73">
        <f t="shared" si="149"/>
        <v>1</v>
      </c>
      <c r="X113" s="73">
        <f t="shared" si="149"/>
        <v>0</v>
      </c>
      <c r="Y113" s="73">
        <f t="shared" si="149"/>
        <v>1</v>
      </c>
      <c r="Z113" s="73">
        <f t="shared" si="149"/>
        <v>1</v>
      </c>
      <c r="AA113" s="109">
        <f t="shared" si="149"/>
        <v>6</v>
      </c>
      <c r="AB113" s="301"/>
      <c r="AC113" s="115">
        <f t="shared" si="136"/>
        <v>6.0026000183999999</v>
      </c>
      <c r="AD113" s="82" t="str">
        <f t="shared" si="116"/>
        <v>Baracsi Sándor</v>
      </c>
      <c r="AE113" s="225" t="str">
        <f t="shared" si="137"/>
        <v>9cs.Nyírbátor</v>
      </c>
      <c r="AF113"/>
      <c r="AG113" s="99">
        <f t="shared" si="138"/>
        <v>1</v>
      </c>
      <c r="AH113" s="102" t="s">
        <v>37</v>
      </c>
      <c r="AI113" s="234" t="str">
        <f t="shared" si="139"/>
        <v>11-5</v>
      </c>
      <c r="AJ113" s="234">
        <f t="shared" si="140"/>
        <v>1.950018E-3</v>
      </c>
      <c r="AK113" s="234" t="str">
        <f t="shared" si="141"/>
        <v>11cs.Vaja I.</v>
      </c>
      <c r="AL113" t="str">
        <f t="shared" si="114"/>
        <v>0</v>
      </c>
    </row>
    <row r="114" spans="1:38" ht="14.25" thickTop="1" thickBot="1" x14ac:dyDescent="0.25">
      <c r="A114" s="305">
        <v>11</v>
      </c>
      <c r="B114" s="1"/>
      <c r="C114" s="247" t="s">
        <v>1</v>
      </c>
      <c r="D114" s="29" t="s">
        <v>13</v>
      </c>
      <c r="E114" s="30" t="s">
        <v>14</v>
      </c>
      <c r="F114" s="30" t="s">
        <v>15</v>
      </c>
      <c r="G114" s="30" t="s">
        <v>17</v>
      </c>
      <c r="H114" s="30" t="s">
        <v>18</v>
      </c>
      <c r="I114" s="30" t="s">
        <v>21</v>
      </c>
      <c r="J114" s="30" t="s">
        <v>22</v>
      </c>
      <c r="K114" s="30" t="s">
        <v>36</v>
      </c>
      <c r="L114" s="30" t="s">
        <v>37</v>
      </c>
      <c r="M114" s="39"/>
      <c r="N114" s="317"/>
      <c r="P114" s="304"/>
      <c r="Q114" s="73" t="str">
        <f>C108</f>
        <v>Ujteleki Bence</v>
      </c>
      <c r="R114" s="73">
        <f t="shared" ref="R114:AA114" si="150">D108</f>
        <v>0</v>
      </c>
      <c r="S114" s="73">
        <f t="shared" si="150"/>
        <v>0</v>
      </c>
      <c r="T114" s="73">
        <f t="shared" si="150"/>
        <v>0</v>
      </c>
      <c r="U114" s="73">
        <f t="shared" si="150"/>
        <v>0</v>
      </c>
      <c r="V114" s="73">
        <f t="shared" si="150"/>
        <v>0</v>
      </c>
      <c r="W114" s="73">
        <f t="shared" si="150"/>
        <v>0</v>
      </c>
      <c r="X114" s="73">
        <f t="shared" si="150"/>
        <v>1</v>
      </c>
      <c r="Y114" s="73">
        <f t="shared" si="150"/>
        <v>0</v>
      </c>
      <c r="Z114" s="73">
        <f t="shared" si="150"/>
        <v>0</v>
      </c>
      <c r="AA114" s="109">
        <f t="shared" si="150"/>
        <v>1</v>
      </c>
      <c r="AB114" s="301"/>
      <c r="AC114" s="115">
        <f t="shared" si="136"/>
        <v>1.0014000182</v>
      </c>
      <c r="AD114" s="82" t="str">
        <f t="shared" si="116"/>
        <v>Ujteleki Bence</v>
      </c>
      <c r="AE114" s="225" t="str">
        <f t="shared" si="137"/>
        <v>10cs.Széchenyi II</v>
      </c>
      <c r="AF114"/>
      <c r="AG114" s="99">
        <f t="shared" si="138"/>
        <v>6</v>
      </c>
      <c r="AH114" s="102" t="s">
        <v>81</v>
      </c>
      <c r="AI114" s="234" t="str">
        <f t="shared" si="139"/>
        <v>4-5</v>
      </c>
      <c r="AJ114" s="234">
        <f t="shared" si="140"/>
        <v>1.7500194000000001E-3</v>
      </c>
      <c r="AK114" s="234" t="str">
        <f t="shared" si="141"/>
        <v>4cs.Demecser</v>
      </c>
      <c r="AL114" t="str">
        <f t="shared" si="114"/>
        <v>0</v>
      </c>
    </row>
    <row r="115" spans="1:38" ht="12.75" customHeight="1" thickTop="1" thickBot="1" x14ac:dyDescent="0.25">
      <c r="A115" s="306"/>
      <c r="B115" s="2" t="s">
        <v>2</v>
      </c>
      <c r="C115" s="248" t="s">
        <v>150</v>
      </c>
      <c r="D115" s="26">
        <f>'1 forduló'!D118</f>
        <v>1</v>
      </c>
      <c r="E115" s="27">
        <f>'2 forduló'!D118</f>
        <v>0</v>
      </c>
      <c r="F115" s="28">
        <f>'3 forduló'!D118</f>
        <v>0</v>
      </c>
      <c r="G115" s="28">
        <f>'4 forduló'!D118</f>
        <v>1</v>
      </c>
      <c r="H115" s="28">
        <f>'5 forduló'!D118</f>
        <v>0</v>
      </c>
      <c r="I115" s="28">
        <f>'6 forduló'!D118</f>
        <v>0</v>
      </c>
      <c r="J115" s="28">
        <f>'7 forduló'!D118</f>
        <v>0</v>
      </c>
      <c r="K115" s="28">
        <f>'8 forduló'!D118</f>
        <v>0</v>
      </c>
      <c r="L115" s="28">
        <f>'9 forduló'!D118</f>
        <v>0</v>
      </c>
      <c r="M115" s="40">
        <f>SUM(D115:L115)</f>
        <v>2</v>
      </c>
      <c r="N115" s="317"/>
      <c r="P115" s="304"/>
      <c r="Q115" s="73" t="str">
        <f>C119</f>
        <v>11-5</v>
      </c>
      <c r="R115" s="73">
        <f t="shared" ref="R115:AA115" si="151">D119</f>
        <v>0</v>
      </c>
      <c r="S115" s="73">
        <f t="shared" si="151"/>
        <v>0</v>
      </c>
      <c r="T115" s="73">
        <f t="shared" si="151"/>
        <v>0</v>
      </c>
      <c r="U115" s="73">
        <f t="shared" si="151"/>
        <v>0</v>
      </c>
      <c r="V115" s="73">
        <f t="shared" si="151"/>
        <v>0</v>
      </c>
      <c r="W115" s="73">
        <f t="shared" si="151"/>
        <v>0</v>
      </c>
      <c r="X115" s="73">
        <f t="shared" si="151"/>
        <v>0</v>
      </c>
      <c r="Y115" s="73">
        <f t="shared" si="151"/>
        <v>0</v>
      </c>
      <c r="Z115" s="73">
        <f t="shared" si="151"/>
        <v>0</v>
      </c>
      <c r="AA115" s="109">
        <f t="shared" si="151"/>
        <v>0</v>
      </c>
      <c r="AB115" s="301"/>
      <c r="AC115" s="115">
        <f t="shared" si="136"/>
        <v>1.950018E-3</v>
      </c>
      <c r="AD115" s="82" t="str">
        <f t="shared" si="116"/>
        <v>11-5</v>
      </c>
      <c r="AE115" s="225" t="str">
        <f t="shared" si="137"/>
        <v>11cs.Vaja I.</v>
      </c>
      <c r="AF115"/>
      <c r="AG115" s="99">
        <f t="shared" si="138"/>
        <v>9</v>
      </c>
      <c r="AH115" s="102" t="s">
        <v>82</v>
      </c>
      <c r="AI115" s="234" t="str">
        <f t="shared" si="139"/>
        <v>7-5</v>
      </c>
      <c r="AJ115" s="234">
        <f t="shared" si="140"/>
        <v>1.7500188000000002E-3</v>
      </c>
      <c r="AK115" s="234" t="str">
        <f t="shared" si="141"/>
        <v>7cs.Arany II "Piremon nők"</v>
      </c>
      <c r="AL115" t="str">
        <f t="shared" si="114"/>
        <v>0</v>
      </c>
    </row>
    <row r="116" spans="1:38" ht="12.75" customHeight="1" thickTop="1" thickBot="1" x14ac:dyDescent="0.25">
      <c r="A116" s="306"/>
      <c r="B116" s="2" t="s">
        <v>3</v>
      </c>
      <c r="C116" s="248" t="s">
        <v>151</v>
      </c>
      <c r="D116" s="26">
        <f>'1 forduló'!D119</f>
        <v>1</v>
      </c>
      <c r="E116" s="27">
        <f>'2 forduló'!D119</f>
        <v>1</v>
      </c>
      <c r="F116" s="28">
        <f>'3 forduló'!D119</f>
        <v>1</v>
      </c>
      <c r="G116" s="28">
        <f>'4 forduló'!D119</f>
        <v>0</v>
      </c>
      <c r="H116" s="28">
        <f>'5 forduló'!D119</f>
        <v>0</v>
      </c>
      <c r="I116" s="28">
        <f>'6 forduló'!D119</f>
        <v>1</v>
      </c>
      <c r="J116" s="28">
        <f>'7 forduló'!D119</f>
        <v>1</v>
      </c>
      <c r="K116" s="28">
        <f>'8 forduló'!D119</f>
        <v>1</v>
      </c>
      <c r="L116" s="28">
        <f>'9 forduló'!D119</f>
        <v>1</v>
      </c>
      <c r="M116" s="21">
        <f t="shared" ref="M116:M120" si="152">SUM(D116:L116)</f>
        <v>7</v>
      </c>
      <c r="N116" s="317"/>
      <c r="P116" s="304"/>
      <c r="Q116" s="73" t="str">
        <f>C130</f>
        <v>Várnagy Csaba</v>
      </c>
      <c r="R116" s="73">
        <f t="shared" ref="R116:AA116" si="153">D130</f>
        <v>0</v>
      </c>
      <c r="S116" s="73">
        <f t="shared" si="153"/>
        <v>0</v>
      </c>
      <c r="T116" s="73">
        <f t="shared" si="153"/>
        <v>0</v>
      </c>
      <c r="U116" s="73">
        <f t="shared" si="153"/>
        <v>0</v>
      </c>
      <c r="V116" s="73">
        <f t="shared" si="153"/>
        <v>0</v>
      </c>
      <c r="W116" s="73">
        <f t="shared" si="153"/>
        <v>1</v>
      </c>
      <c r="X116" s="73">
        <f t="shared" si="153"/>
        <v>1</v>
      </c>
      <c r="Y116" s="73">
        <f t="shared" si="153"/>
        <v>0</v>
      </c>
      <c r="Z116" s="73">
        <f t="shared" si="153"/>
        <v>1</v>
      </c>
      <c r="AA116" s="109">
        <f t="shared" si="153"/>
        <v>3</v>
      </c>
      <c r="AB116" s="301"/>
      <c r="AC116" s="115">
        <f t="shared" si="136"/>
        <v>3.0021000178000001</v>
      </c>
      <c r="AD116" s="82" t="str">
        <f t="shared" si="116"/>
        <v>Várnagy Csaba</v>
      </c>
      <c r="AE116" s="225" t="str">
        <f t="shared" si="137"/>
        <v>12cs.SISE II.</v>
      </c>
      <c r="AF116"/>
      <c r="AG116" s="99">
        <f t="shared" si="138"/>
        <v>3</v>
      </c>
      <c r="AH116" s="102" t="s">
        <v>83</v>
      </c>
      <c r="AI116" s="234" t="str">
        <f t="shared" si="139"/>
        <v>13-5</v>
      </c>
      <c r="AJ116" s="234">
        <f t="shared" si="140"/>
        <v>1.6500175999999999E-3</v>
      </c>
      <c r="AK116" s="234" t="str">
        <f t="shared" si="141"/>
        <v>13cs.Dávid I.</v>
      </c>
      <c r="AL116" t="str">
        <f t="shared" si="114"/>
        <v>0</v>
      </c>
    </row>
    <row r="117" spans="1:38" ht="12.75" customHeight="1" thickTop="1" thickBot="1" x14ac:dyDescent="0.25">
      <c r="A117" s="306"/>
      <c r="B117" s="2" t="s">
        <v>4</v>
      </c>
      <c r="C117" s="248" t="s">
        <v>152</v>
      </c>
      <c r="D117" s="26">
        <f>'1 forduló'!D120</f>
        <v>1</v>
      </c>
      <c r="E117" s="27">
        <f>'2 forduló'!D120</f>
        <v>1</v>
      </c>
      <c r="F117" s="28">
        <f>'3 forduló'!D120</f>
        <v>1</v>
      </c>
      <c r="G117" s="28">
        <f>'4 forduló'!D120</f>
        <v>1</v>
      </c>
      <c r="H117" s="28">
        <f>'5 forduló'!D120</f>
        <v>0</v>
      </c>
      <c r="I117" s="28">
        <f>'6 forduló'!D120</f>
        <v>1</v>
      </c>
      <c r="J117" s="28">
        <f>'7 forduló'!D120</f>
        <v>0</v>
      </c>
      <c r="K117" s="28">
        <f>'8 forduló'!D120</f>
        <v>0</v>
      </c>
      <c r="L117" s="28">
        <f>'9 forduló'!D120</f>
        <v>1</v>
      </c>
      <c r="M117" s="21">
        <f t="shared" si="152"/>
        <v>6</v>
      </c>
      <c r="N117" s="317"/>
      <c r="P117" s="304"/>
      <c r="Q117" s="73" t="str">
        <f>C141</f>
        <v>13-5</v>
      </c>
      <c r="R117" s="73">
        <f t="shared" ref="R117:AA117" si="154">D141</f>
        <v>0</v>
      </c>
      <c r="S117" s="73">
        <f t="shared" si="154"/>
        <v>0</v>
      </c>
      <c r="T117" s="73">
        <f t="shared" si="154"/>
        <v>0</v>
      </c>
      <c r="U117" s="73">
        <f t="shared" si="154"/>
        <v>0</v>
      </c>
      <c r="V117" s="73">
        <f t="shared" si="154"/>
        <v>0</v>
      </c>
      <c r="W117" s="73">
        <f t="shared" si="154"/>
        <v>0</v>
      </c>
      <c r="X117" s="73">
        <f t="shared" si="154"/>
        <v>0</v>
      </c>
      <c r="Y117" s="73">
        <f t="shared" si="154"/>
        <v>0</v>
      </c>
      <c r="Z117" s="73">
        <f t="shared" si="154"/>
        <v>0</v>
      </c>
      <c r="AA117" s="109">
        <f t="shared" si="154"/>
        <v>0</v>
      </c>
      <c r="AB117" s="301"/>
      <c r="AC117" s="115">
        <f t="shared" si="136"/>
        <v>1.6500175999999999E-3</v>
      </c>
      <c r="AD117" s="82" t="str">
        <f t="shared" si="116"/>
        <v>13-5</v>
      </c>
      <c r="AE117" s="225" t="str">
        <f t="shared" si="137"/>
        <v>13cs.Dávid I.</v>
      </c>
      <c r="AF117"/>
      <c r="AG117" s="99">
        <f t="shared" si="138"/>
        <v>12</v>
      </c>
      <c r="AH117" s="102" t="s">
        <v>84</v>
      </c>
      <c r="AI117" s="234" t="str">
        <f t="shared" si="139"/>
        <v>15-5</v>
      </c>
      <c r="AJ117" s="234">
        <f t="shared" si="140"/>
        <v>1.5500172E-3</v>
      </c>
      <c r="AK117" s="234" t="str">
        <f t="shared" si="141"/>
        <v>15cs.Dávid III.</v>
      </c>
      <c r="AL117" t="str">
        <f t="shared" si="114"/>
        <v>0</v>
      </c>
    </row>
    <row r="118" spans="1:38" ht="12.75" customHeight="1" thickTop="1" thickBot="1" x14ac:dyDescent="0.25">
      <c r="A118" s="306"/>
      <c r="B118" s="2" t="s">
        <v>5</v>
      </c>
      <c r="C118" s="248" t="s">
        <v>153</v>
      </c>
      <c r="D118" s="26">
        <f>'1 forduló'!D121</f>
        <v>1</v>
      </c>
      <c r="E118" s="27">
        <f>'2 forduló'!D121</f>
        <v>1</v>
      </c>
      <c r="F118" s="28">
        <f>'3 forduló'!D121</f>
        <v>0</v>
      </c>
      <c r="G118" s="28">
        <f>'4 forduló'!D121</f>
        <v>1</v>
      </c>
      <c r="H118" s="28">
        <f>'5 forduló'!D121</f>
        <v>0.5</v>
      </c>
      <c r="I118" s="28">
        <f>'6 forduló'!D121</f>
        <v>1</v>
      </c>
      <c r="J118" s="28">
        <f>'7 forduló'!D121</f>
        <v>0</v>
      </c>
      <c r="K118" s="28">
        <f>'8 forduló'!D121</f>
        <v>0</v>
      </c>
      <c r="L118" s="28">
        <f>'9 forduló'!D121</f>
        <v>1</v>
      </c>
      <c r="M118" s="21">
        <f t="shared" si="152"/>
        <v>5.5</v>
      </c>
      <c r="N118" s="317"/>
      <c r="P118" s="304"/>
      <c r="Q118" s="73" t="str">
        <f>C152</f>
        <v>14-5</v>
      </c>
      <c r="R118" s="73">
        <f t="shared" ref="R118:AA118" si="155">D152</f>
        <v>0</v>
      </c>
      <c r="S118" s="73">
        <f t="shared" si="155"/>
        <v>0</v>
      </c>
      <c r="T118" s="73">
        <f t="shared" si="155"/>
        <v>0</v>
      </c>
      <c r="U118" s="73">
        <f t="shared" si="155"/>
        <v>0</v>
      </c>
      <c r="V118" s="73">
        <f t="shared" si="155"/>
        <v>0</v>
      </c>
      <c r="W118" s="73">
        <f t="shared" si="155"/>
        <v>0</v>
      </c>
      <c r="X118" s="73">
        <f t="shared" si="155"/>
        <v>0</v>
      </c>
      <c r="Y118" s="73">
        <f t="shared" si="155"/>
        <v>0</v>
      </c>
      <c r="Z118" s="73">
        <f t="shared" si="155"/>
        <v>0</v>
      </c>
      <c r="AA118" s="109">
        <f t="shared" si="155"/>
        <v>0</v>
      </c>
      <c r="AB118" s="301"/>
      <c r="AC118" s="115">
        <f t="shared" si="136"/>
        <v>1.0000173999999999E-3</v>
      </c>
      <c r="AD118" s="82" t="str">
        <f t="shared" si="116"/>
        <v>14-5</v>
      </c>
      <c r="AE118" s="225" t="str">
        <f t="shared" si="137"/>
        <v>14cs.Dávid IV.</v>
      </c>
      <c r="AF118"/>
      <c r="AG118" s="99">
        <f t="shared" si="138"/>
        <v>14</v>
      </c>
      <c r="AH118" s="102" t="s">
        <v>85</v>
      </c>
      <c r="AI118" s="234" t="str">
        <f t="shared" si="139"/>
        <v>14-5</v>
      </c>
      <c r="AJ118" s="234">
        <f t="shared" si="140"/>
        <v>1.0000173999999999E-3</v>
      </c>
      <c r="AK118" s="234" t="str">
        <f t="shared" si="141"/>
        <v>14cs.Dávid IV.</v>
      </c>
      <c r="AL118" t="str">
        <f t="shared" si="114"/>
        <v>0</v>
      </c>
    </row>
    <row r="119" spans="1:38" ht="12.75" customHeight="1" thickTop="1" thickBot="1" x14ac:dyDescent="0.25">
      <c r="A119" s="306"/>
      <c r="B119" s="2" t="s">
        <v>6</v>
      </c>
      <c r="C119" s="248" t="s">
        <v>42</v>
      </c>
      <c r="D119" s="26">
        <f>'1 forduló'!D122</f>
        <v>0</v>
      </c>
      <c r="E119" s="27">
        <f>'2 forduló'!D122</f>
        <v>0</v>
      </c>
      <c r="F119" s="28">
        <f>'3 forduló'!D122</f>
        <v>0</v>
      </c>
      <c r="G119" s="28">
        <f>'4 forduló'!D122</f>
        <v>0</v>
      </c>
      <c r="H119" s="28">
        <f>'5 forduló'!D122</f>
        <v>0</v>
      </c>
      <c r="I119" s="28">
        <f>'6 forduló'!D122</f>
        <v>0</v>
      </c>
      <c r="J119" s="28">
        <f>'7 forduló'!D122</f>
        <v>0</v>
      </c>
      <c r="K119" s="28">
        <f>'8 forduló'!D122</f>
        <v>0</v>
      </c>
      <c r="L119" s="28">
        <f>'9 forduló'!D122</f>
        <v>0</v>
      </c>
      <c r="M119" s="21">
        <f t="shared" si="152"/>
        <v>0</v>
      </c>
      <c r="N119" s="317"/>
      <c r="P119" s="304"/>
      <c r="Q119" s="73" t="str">
        <f>C163</f>
        <v>15-5</v>
      </c>
      <c r="R119" s="73">
        <f t="shared" ref="R119:AA119" si="156">D163</f>
        <v>0</v>
      </c>
      <c r="S119" s="73">
        <f t="shared" si="156"/>
        <v>0</v>
      </c>
      <c r="T119" s="73">
        <f t="shared" si="156"/>
        <v>0</v>
      </c>
      <c r="U119" s="73">
        <f t="shared" si="156"/>
        <v>0</v>
      </c>
      <c r="V119" s="73">
        <f t="shared" si="156"/>
        <v>0</v>
      </c>
      <c r="W119" s="73">
        <f t="shared" si="156"/>
        <v>0</v>
      </c>
      <c r="X119" s="73">
        <f t="shared" si="156"/>
        <v>0</v>
      </c>
      <c r="Y119" s="73">
        <f t="shared" si="156"/>
        <v>0</v>
      </c>
      <c r="Z119" s="73">
        <f t="shared" si="156"/>
        <v>0</v>
      </c>
      <c r="AA119" s="109">
        <f t="shared" si="156"/>
        <v>0</v>
      </c>
      <c r="AB119" s="301"/>
      <c r="AC119" s="115">
        <f t="shared" si="136"/>
        <v>1.5500172E-3</v>
      </c>
      <c r="AD119" s="82" t="str">
        <f t="shared" si="116"/>
        <v>15-5</v>
      </c>
      <c r="AE119" s="225" t="str">
        <f t="shared" si="137"/>
        <v>15cs.Dávid III.</v>
      </c>
      <c r="AF119"/>
      <c r="AG119" s="99">
        <f t="shared" si="138"/>
        <v>13</v>
      </c>
      <c r="AH119" s="102" t="s">
        <v>86</v>
      </c>
      <c r="AI119" s="234" t="str">
        <f t="shared" si="139"/>
        <v>16-5</v>
      </c>
      <c r="AJ119" s="234">
        <f t="shared" si="140"/>
        <v>9.0001700000000003E-4</v>
      </c>
      <c r="AK119" s="234" t="str">
        <f t="shared" si="141"/>
        <v>16cs.Dávid II.</v>
      </c>
      <c r="AL119" t="str">
        <f t="shared" si="114"/>
        <v>0</v>
      </c>
    </row>
    <row r="120" spans="1:38" ht="12.75" customHeight="1" thickTop="1" thickBot="1" x14ac:dyDescent="0.25">
      <c r="A120" s="307"/>
      <c r="B120" s="3" t="s">
        <v>7</v>
      </c>
      <c r="C120" s="249" t="s">
        <v>43</v>
      </c>
      <c r="D120" s="26">
        <f>'1 forduló'!D123</f>
        <v>0</v>
      </c>
      <c r="E120" s="27">
        <f>'2 forduló'!D123</f>
        <v>0</v>
      </c>
      <c r="F120" s="28">
        <f>'3 forduló'!D123</f>
        <v>0</v>
      </c>
      <c r="G120" s="28">
        <f>'4 forduló'!D123</f>
        <v>0</v>
      </c>
      <c r="H120" s="28">
        <f>'5 forduló'!D123</f>
        <v>0</v>
      </c>
      <c r="I120" s="28">
        <f>'6 forduló'!D123</f>
        <v>0</v>
      </c>
      <c r="J120" s="28">
        <f>'7 forduló'!D123</f>
        <v>0</v>
      </c>
      <c r="K120" s="28">
        <f>'8 forduló'!D123</f>
        <v>0</v>
      </c>
      <c r="L120" s="28">
        <f>'9 forduló'!D123</f>
        <v>0</v>
      </c>
      <c r="M120" s="22">
        <f t="shared" si="152"/>
        <v>0</v>
      </c>
      <c r="N120" s="318"/>
      <c r="P120" s="304"/>
      <c r="Q120" s="73" t="str">
        <f>C174</f>
        <v>16-5</v>
      </c>
      <c r="R120" s="73">
        <f t="shared" ref="R120:AA120" si="157">D174</f>
        <v>0</v>
      </c>
      <c r="S120" s="73">
        <f t="shared" si="157"/>
        <v>0</v>
      </c>
      <c r="T120" s="73">
        <f t="shared" si="157"/>
        <v>0</v>
      </c>
      <c r="U120" s="73">
        <f t="shared" si="157"/>
        <v>0</v>
      </c>
      <c r="V120" s="73">
        <f t="shared" si="157"/>
        <v>0</v>
      </c>
      <c r="W120" s="73">
        <f t="shared" si="157"/>
        <v>0</v>
      </c>
      <c r="X120" s="73">
        <f t="shared" si="157"/>
        <v>0</v>
      </c>
      <c r="Y120" s="73">
        <f t="shared" si="157"/>
        <v>0</v>
      </c>
      <c r="Z120" s="73">
        <f t="shared" si="157"/>
        <v>0</v>
      </c>
      <c r="AA120" s="109">
        <f t="shared" si="157"/>
        <v>0</v>
      </c>
      <c r="AB120" s="301"/>
      <c r="AC120" s="115">
        <f t="shared" si="136"/>
        <v>9.0001700000000003E-4</v>
      </c>
      <c r="AD120" s="82" t="str">
        <f t="shared" si="116"/>
        <v>16-5</v>
      </c>
      <c r="AE120" s="225" t="str">
        <f t="shared" si="137"/>
        <v>16cs.Dávid II.</v>
      </c>
      <c r="AF120"/>
      <c r="AG120" s="99">
        <f t="shared" si="138"/>
        <v>15</v>
      </c>
      <c r="AH120" s="102" t="s">
        <v>87</v>
      </c>
      <c r="AI120" s="234" t="str">
        <f t="shared" si="139"/>
        <v>3-5</v>
      </c>
      <c r="AJ120" s="234">
        <f t="shared" si="140"/>
        <v>2.000196E-4</v>
      </c>
      <c r="AK120" s="234" t="str">
        <f t="shared" si="141"/>
        <v>3cs.Arany III.</v>
      </c>
      <c r="AL120" t="str">
        <f t="shared" si="114"/>
        <v>0</v>
      </c>
    </row>
    <row r="121" spans="1:38" ht="12.75" customHeight="1" thickTop="1" thickBot="1" x14ac:dyDescent="0.25">
      <c r="D121" s="23">
        <f>SUM(D115:D120)</f>
        <v>4</v>
      </c>
      <c r="E121" s="23">
        <f t="shared" ref="E121:F121" si="158">SUM(E115:E120)</f>
        <v>3</v>
      </c>
      <c r="F121" s="23">
        <f t="shared" si="158"/>
        <v>2</v>
      </c>
      <c r="G121" s="23">
        <f>SUM(G116:G120)</f>
        <v>2</v>
      </c>
      <c r="H121" s="23">
        <f t="shared" ref="H121:L121" si="159">SUM(H115:H120)</f>
        <v>0.5</v>
      </c>
      <c r="I121" s="23">
        <f t="shared" si="159"/>
        <v>3</v>
      </c>
      <c r="J121" s="23">
        <f t="shared" si="159"/>
        <v>1</v>
      </c>
      <c r="K121" s="23">
        <f t="shared" si="159"/>
        <v>1</v>
      </c>
      <c r="L121" s="23">
        <f t="shared" si="159"/>
        <v>3</v>
      </c>
      <c r="P121" s="304"/>
      <c r="Q121" s="73" t="str">
        <f>C185</f>
        <v>17-5</v>
      </c>
      <c r="R121" s="73" t="b">
        <f t="shared" ref="R121:AA121" si="160">D185</f>
        <v>0</v>
      </c>
      <c r="S121" s="73" t="b">
        <f t="shared" si="160"/>
        <v>0</v>
      </c>
      <c r="T121" s="73" t="b">
        <f t="shared" si="160"/>
        <v>0</v>
      </c>
      <c r="U121" s="73" t="b">
        <f t="shared" si="160"/>
        <v>0</v>
      </c>
      <c r="V121" s="73" t="b">
        <f t="shared" si="160"/>
        <v>0</v>
      </c>
      <c r="W121" s="73" t="b">
        <f t="shared" si="160"/>
        <v>0</v>
      </c>
      <c r="X121" s="73" t="b">
        <f t="shared" si="160"/>
        <v>0</v>
      </c>
      <c r="Y121" s="73" t="b">
        <f t="shared" si="160"/>
        <v>0</v>
      </c>
      <c r="Z121" s="73" t="b">
        <f t="shared" si="160"/>
        <v>0</v>
      </c>
      <c r="AA121" s="109">
        <f t="shared" si="160"/>
        <v>0</v>
      </c>
      <c r="AB121" s="301"/>
      <c r="AC121" s="115">
        <f t="shared" si="136"/>
        <v>1.6800000000000011E-8</v>
      </c>
      <c r="AD121" s="82" t="str">
        <f t="shared" si="116"/>
        <v>17-5</v>
      </c>
      <c r="AE121" s="225" t="str">
        <f t="shared" si="137"/>
        <v>17cs</v>
      </c>
      <c r="AF121"/>
      <c r="AG121" s="99">
        <f t="shared" si="138"/>
        <v>17</v>
      </c>
      <c r="AH121" s="102" t="s">
        <v>88</v>
      </c>
      <c r="AI121" s="234" t="str">
        <f t="shared" si="139"/>
        <v>17-5</v>
      </c>
      <c r="AJ121" s="234">
        <f t="shared" si="140"/>
        <v>1.6800000000000011E-8</v>
      </c>
      <c r="AK121" s="234" t="str">
        <f t="shared" si="141"/>
        <v>17cs</v>
      </c>
      <c r="AL121" t="str">
        <f t="shared" si="114"/>
        <v>0</v>
      </c>
    </row>
    <row r="122" spans="1:38" ht="14.25" thickTop="1" thickBot="1" x14ac:dyDescent="0.25">
      <c r="D122" s="45"/>
      <c r="E122" s="45"/>
      <c r="F122" s="45"/>
      <c r="G122" s="45"/>
      <c r="H122" s="45"/>
      <c r="I122" s="45"/>
      <c r="J122" s="45"/>
      <c r="K122" s="45"/>
      <c r="L122" s="45"/>
      <c r="P122" s="304"/>
      <c r="Q122" s="73" t="str">
        <f>C196</f>
        <v>18-5</v>
      </c>
      <c r="R122" s="73" t="b">
        <f t="shared" ref="R122:AA122" si="161">D196</f>
        <v>0</v>
      </c>
      <c r="S122" s="73" t="b">
        <f t="shared" si="161"/>
        <v>0</v>
      </c>
      <c r="T122" s="73" t="b">
        <f t="shared" si="161"/>
        <v>0</v>
      </c>
      <c r="U122" s="73" t="b">
        <f t="shared" si="161"/>
        <v>0</v>
      </c>
      <c r="V122" s="73" t="b">
        <f t="shared" si="161"/>
        <v>0</v>
      </c>
      <c r="W122" s="73" t="b">
        <f t="shared" si="161"/>
        <v>0</v>
      </c>
      <c r="X122" s="73" t="b">
        <f t="shared" si="161"/>
        <v>0</v>
      </c>
      <c r="Y122" s="73" t="b">
        <f t="shared" si="161"/>
        <v>0</v>
      </c>
      <c r="Z122" s="73" t="b">
        <f t="shared" si="161"/>
        <v>0</v>
      </c>
      <c r="AA122" s="109">
        <f t="shared" si="161"/>
        <v>0</v>
      </c>
      <c r="AB122" s="301"/>
      <c r="AC122" s="115">
        <f t="shared" si="136"/>
        <v>1.660000000000001E-8</v>
      </c>
      <c r="AD122" s="82" t="str">
        <f t="shared" si="116"/>
        <v>18-5</v>
      </c>
      <c r="AE122" s="225" t="str">
        <f t="shared" si="137"/>
        <v>18cs</v>
      </c>
      <c r="AF122"/>
      <c r="AG122" s="99">
        <f t="shared" si="138"/>
        <v>18</v>
      </c>
      <c r="AH122" s="102" t="s">
        <v>89</v>
      </c>
      <c r="AI122" s="234" t="str">
        <f t="shared" si="139"/>
        <v>18-5</v>
      </c>
      <c r="AJ122" s="234">
        <f t="shared" si="140"/>
        <v>1.660000000000001E-8</v>
      </c>
      <c r="AK122" s="234" t="str">
        <f t="shared" si="141"/>
        <v>18cs</v>
      </c>
      <c r="AL122" t="str">
        <f t="shared" si="114"/>
        <v>0</v>
      </c>
    </row>
    <row r="123" spans="1:38" ht="14.25" thickTop="1" thickBot="1" x14ac:dyDescent="0.25">
      <c r="P123" s="304"/>
      <c r="Q123" s="73" t="str">
        <f>C207</f>
        <v>19-5</v>
      </c>
      <c r="R123" s="73" t="b">
        <f t="shared" ref="R123:AA123" si="162">D207</f>
        <v>0</v>
      </c>
      <c r="S123" s="73" t="b">
        <f t="shared" si="162"/>
        <v>0</v>
      </c>
      <c r="T123" s="73" t="b">
        <f t="shared" si="162"/>
        <v>0</v>
      </c>
      <c r="U123" s="73" t="b">
        <f t="shared" si="162"/>
        <v>0</v>
      </c>
      <c r="V123" s="73" t="b">
        <f t="shared" si="162"/>
        <v>0</v>
      </c>
      <c r="W123" s="73" t="b">
        <f t="shared" si="162"/>
        <v>0</v>
      </c>
      <c r="X123" s="73" t="b">
        <f t="shared" si="162"/>
        <v>0</v>
      </c>
      <c r="Y123" s="73" t="b">
        <f t="shared" si="162"/>
        <v>0</v>
      </c>
      <c r="Z123" s="73" t="b">
        <f t="shared" si="162"/>
        <v>0</v>
      </c>
      <c r="AA123" s="109">
        <f t="shared" si="162"/>
        <v>0</v>
      </c>
      <c r="AB123" s="301"/>
      <c r="AC123" s="115">
        <f t="shared" si="136"/>
        <v>1.6400000000000011E-8</v>
      </c>
      <c r="AD123" s="82" t="str">
        <f t="shared" si="116"/>
        <v>19-5</v>
      </c>
      <c r="AE123" s="225" t="str">
        <f t="shared" si="137"/>
        <v>19cs</v>
      </c>
      <c r="AF123"/>
      <c r="AG123" s="99">
        <f t="shared" si="138"/>
        <v>19</v>
      </c>
      <c r="AH123" s="102" t="s">
        <v>90</v>
      </c>
      <c r="AI123" s="234" t="str">
        <f t="shared" si="139"/>
        <v>19-5</v>
      </c>
      <c r="AJ123" s="234">
        <f t="shared" si="140"/>
        <v>1.6400000000000011E-8</v>
      </c>
      <c r="AK123" s="234" t="str">
        <f t="shared" si="141"/>
        <v>19cs</v>
      </c>
      <c r="AL123" t="str">
        <f t="shared" si="114"/>
        <v>0</v>
      </c>
    </row>
    <row r="124" spans="1:38" ht="17.25" thickTop="1" thickBot="1" x14ac:dyDescent="0.3">
      <c r="A124" s="308" t="s">
        <v>0</v>
      </c>
      <c r="B124" s="309"/>
      <c r="C124" s="246" t="s">
        <v>132</v>
      </c>
      <c r="D124" s="313" t="s">
        <v>12</v>
      </c>
      <c r="E124" s="314"/>
      <c r="F124" s="315"/>
      <c r="G124" s="315"/>
      <c r="H124" s="315"/>
      <c r="I124" s="315"/>
      <c r="J124" s="315"/>
      <c r="K124" s="315"/>
      <c r="L124" s="315"/>
      <c r="M124" s="20" t="s">
        <v>16</v>
      </c>
      <c r="N124" s="316">
        <f>SUM(D132:L132)</f>
        <v>21</v>
      </c>
      <c r="P124" s="304"/>
      <c r="Q124" s="73" t="str">
        <f>C218</f>
        <v>120-5</v>
      </c>
      <c r="R124" s="73" t="b">
        <f t="shared" ref="R124:AA124" si="163">D218</f>
        <v>0</v>
      </c>
      <c r="S124" s="73" t="b">
        <f t="shared" si="163"/>
        <v>0</v>
      </c>
      <c r="T124" s="73" t="b">
        <f t="shared" si="163"/>
        <v>0</v>
      </c>
      <c r="U124" s="73" t="b">
        <f t="shared" si="163"/>
        <v>0</v>
      </c>
      <c r="V124" s="73" t="b">
        <f t="shared" si="163"/>
        <v>0</v>
      </c>
      <c r="W124" s="73" t="b">
        <f t="shared" si="163"/>
        <v>0</v>
      </c>
      <c r="X124" s="73" t="b">
        <f t="shared" si="163"/>
        <v>0</v>
      </c>
      <c r="Y124" s="73" t="b">
        <f t="shared" si="163"/>
        <v>0</v>
      </c>
      <c r="Z124" s="73" t="b">
        <f t="shared" si="163"/>
        <v>0</v>
      </c>
      <c r="AA124" s="109">
        <f t="shared" si="163"/>
        <v>0</v>
      </c>
      <c r="AB124" s="302"/>
      <c r="AC124" s="115">
        <f t="shared" si="136"/>
        <v>1.6200000000000013E-8</v>
      </c>
      <c r="AD124" s="97" t="str">
        <f t="shared" si="116"/>
        <v>120-5</v>
      </c>
      <c r="AE124" s="225" t="str">
        <f t="shared" si="137"/>
        <v>20cs</v>
      </c>
      <c r="AF124"/>
      <c r="AG124" s="99">
        <f t="shared" si="138"/>
        <v>20</v>
      </c>
      <c r="AH124" s="102" t="s">
        <v>91</v>
      </c>
      <c r="AI124" s="234" t="str">
        <f t="shared" si="139"/>
        <v>120-5</v>
      </c>
      <c r="AJ124" s="234">
        <f t="shared" si="140"/>
        <v>1.6200000000000013E-8</v>
      </c>
      <c r="AK124" s="234" t="str">
        <f t="shared" si="141"/>
        <v>20cs</v>
      </c>
      <c r="AL124" t="str">
        <f t="shared" si="114"/>
        <v>0</v>
      </c>
    </row>
    <row r="125" spans="1:38" ht="14.25" thickTop="1" thickBot="1" x14ac:dyDescent="0.25">
      <c r="A125" s="305">
        <v>12</v>
      </c>
      <c r="B125" s="1"/>
      <c r="C125" s="250" t="s">
        <v>1</v>
      </c>
      <c r="D125" s="29" t="s">
        <v>13</v>
      </c>
      <c r="E125" s="30" t="s">
        <v>14</v>
      </c>
      <c r="F125" s="30" t="s">
        <v>15</v>
      </c>
      <c r="G125" s="30" t="s">
        <v>17</v>
      </c>
      <c r="H125" s="30" t="s">
        <v>18</v>
      </c>
      <c r="I125" s="30" t="s">
        <v>21</v>
      </c>
      <c r="J125" s="30" t="s">
        <v>22</v>
      </c>
      <c r="K125" s="30" t="s">
        <v>36</v>
      </c>
      <c r="L125" s="30" t="s">
        <v>37</v>
      </c>
      <c r="M125" s="39"/>
      <c r="N125" s="317"/>
      <c r="P125" s="304" t="s">
        <v>102</v>
      </c>
      <c r="Q125" s="73" t="str">
        <f>C10</f>
        <v>1-6</v>
      </c>
      <c r="R125" s="73">
        <f t="shared" ref="R125:AA125" si="164">D10</f>
        <v>0</v>
      </c>
      <c r="S125" s="73">
        <f t="shared" si="164"/>
        <v>0</v>
      </c>
      <c r="T125" s="73">
        <f t="shared" si="164"/>
        <v>0</v>
      </c>
      <c r="U125" s="73">
        <f t="shared" si="164"/>
        <v>0</v>
      </c>
      <c r="V125" s="73">
        <f t="shared" si="164"/>
        <v>0</v>
      </c>
      <c r="W125" s="73">
        <f t="shared" si="164"/>
        <v>0</v>
      </c>
      <c r="X125" s="73">
        <f t="shared" si="164"/>
        <v>0</v>
      </c>
      <c r="Y125" s="73">
        <f t="shared" si="164"/>
        <v>0</v>
      </c>
      <c r="Z125" s="73">
        <f t="shared" si="164"/>
        <v>0</v>
      </c>
      <c r="AA125" s="109">
        <f t="shared" si="164"/>
        <v>0</v>
      </c>
      <c r="AB125" s="300" t="s">
        <v>102</v>
      </c>
      <c r="AC125" s="114">
        <f>AA125+(Q3/10000)</f>
        <v>2.1000199999999998E-3</v>
      </c>
      <c r="AD125" s="96" t="str">
        <f t="shared" si="116"/>
        <v>1-6</v>
      </c>
      <c r="AE125" s="226" t="str">
        <f>AE105</f>
        <v>1cs.Széchenyi I.</v>
      </c>
      <c r="AF125"/>
      <c r="AG125" s="99">
        <f>_xlfn.RANK.EQ(AC125,$AC$125:$AC$144,0)</f>
        <v>5</v>
      </c>
      <c r="AH125" s="99" t="s">
        <v>13</v>
      </c>
      <c r="AI125" s="232" t="str">
        <f>IF($AG$125=(Y3+1),$AD$125,IF($AG$126=(Y3+1),$AD$126,IF($AG$127=(Y3+1),$AD$127,IF($AG$128=(Y3+1),$AD$128,IF($AG$129=(Y3+1),$AD$129,IF($AG$130=(Y3+1),$AD$130,IF($AG$131=(Y3+1),$AD$131,IF($AG$132=(Y3+1),$AD$132,IF($AG$133=(Y3+1),$AD$133,IF($AG$134=(Y3+1),$AD$134,IF($AG$135=(Y3+1),$AD$135,IF($AG$136=(Y3+1),$AD$136,IF($AG$137=(Y3+1),$AD$137,IF($AG$138=(Y3+1),$AD$138,IF($AG$139=(Y3+1),$AD$139,IF($AG$140=(Y3+1),$AD$140,IF($AG$141=(Y3+1),$AD$141,IF($AG$142=(Y3+1),$AD$142,IF($AG$143=(Y3+1),$AD$143,IF($AG$144=(Y3+1),$AD$144))))))))))))))))))))</f>
        <v>Tóth Tamás</v>
      </c>
      <c r="AJ125" s="232">
        <f>IF($AG$125=(Z3+1),$AC$125,IF($AG$126=(Z3+1),$AC$126,IF($AG$127=(Z3+1),$AC$127,IF($AG$128=(Z3+1),$AC$128,IF($AG$129=(Z3+1),$AC$129,IF($AG$130=(Z3+1),$AC$130,IF($AG$131=(Z3+1),$AC$131,IF($AG$132=(Z3+1),$AC$132,IF($AG$133=(Z3+1),$AC$133,IF($AG$134=(Z3+1),$AC$134,IF($AG$135=(Y3+1),$AC$135,IF($AG$136=(Y3+1),$AC$136,IF($AG$137=(Y3+1),$AC$137,IF($AG$138=(Y3+1),$AC$138,IF($AG$139=(Y3+1),$AC$139,IF($AG$140=(Y3+1),$AC$140,IF($AG$141=(Y3+1),$AC$141,IF($AG$142=(Y3+1),$AC$142,IF($AG$143=(Y3+1),$AC$143,IF($AG$144=(Y3+1),$AC$144))))))))))))))))))))</f>
        <v>7.5018500198</v>
      </c>
      <c r="AK125" s="232" t="str">
        <f>IF($AG$125=(Z3+1),$AE$125,IF($AG$126=(Z3+1),$AE$126,IF($AG$127=(Z3+1),$AE$127,IF($AG$128=(Z3+1),$AE$128,IF($AG$129=(Z3+1),$AE$129,IF($AG$130=(Z3+1),$AE$130,IF($AG$131=(Z3+1),$AE$131,IF($AG$132=(Z3+1),$AE$132,IF($AG$133=(Z3+1),$AE$133,IF($AG$134=(Z3+1),$AE$134,IF($AG$135=(Z3+1),$AE$135,IF($AG$136=(Z3+1),$AE$136,IF($AG$137=(Z3+1),$AE$137,IF($AG$138=(Z3+1),$AE$138,IF($AG$139=(Z3+1),$AE$139,IF($AG$140=(Z3+1),$AE$140,IF($AG$141=(Z3+1),$AE$141,IF($AG$142=(Z3+1),$AE$142,IF($AG$143=(Z3+1),$AE$143,IF($AG$144=(Z3+1),$AE$144))))))))))))))))))))</f>
        <v>2cs.Vaja</v>
      </c>
      <c r="AL125" t="str">
        <f t="shared" si="114"/>
        <v>0</v>
      </c>
    </row>
    <row r="126" spans="1:38" ht="14.25" thickTop="1" thickBot="1" x14ac:dyDescent="0.25">
      <c r="A126" s="306"/>
      <c r="B126" s="2" t="s">
        <v>2</v>
      </c>
      <c r="C126" s="251" t="s">
        <v>174</v>
      </c>
      <c r="D126" s="26">
        <f>'1 forduló'!D129</f>
        <v>0</v>
      </c>
      <c r="E126" s="27">
        <f>'2 forduló'!D129</f>
        <v>0</v>
      </c>
      <c r="F126" s="28">
        <f>'3 forduló'!D129</f>
        <v>1</v>
      </c>
      <c r="G126" s="28">
        <f>'4 forduló'!D129</f>
        <v>0</v>
      </c>
      <c r="H126" s="28">
        <f>'5 forduló'!D129</f>
        <v>0.5</v>
      </c>
      <c r="I126" s="28">
        <f>'6 forduló'!D129</f>
        <v>1</v>
      </c>
      <c r="J126" s="28">
        <f>'7 forduló'!D129</f>
        <v>0.5</v>
      </c>
      <c r="K126" s="28">
        <f>'8 forduló'!D129</f>
        <v>0.5</v>
      </c>
      <c r="L126" s="28">
        <f>'9 forduló'!D129</f>
        <v>1</v>
      </c>
      <c r="M126" s="40">
        <f>SUM(D126:L126)</f>
        <v>4.5</v>
      </c>
      <c r="N126" s="317"/>
      <c r="P126" s="304"/>
      <c r="Q126" s="73" t="str">
        <f>C21</f>
        <v>Tóth Tamás</v>
      </c>
      <c r="R126" s="73">
        <f t="shared" ref="R126:AA126" si="165">D21</f>
        <v>1</v>
      </c>
      <c r="S126" s="73">
        <f t="shared" si="165"/>
        <v>1</v>
      </c>
      <c r="T126" s="73">
        <f t="shared" si="165"/>
        <v>1</v>
      </c>
      <c r="U126" s="73">
        <f t="shared" si="165"/>
        <v>1</v>
      </c>
      <c r="V126" s="73">
        <f t="shared" si="165"/>
        <v>1</v>
      </c>
      <c r="W126" s="73">
        <f t="shared" si="165"/>
        <v>0</v>
      </c>
      <c r="X126" s="73">
        <f t="shared" si="165"/>
        <v>1</v>
      </c>
      <c r="Y126" s="73">
        <f t="shared" si="165"/>
        <v>0.5</v>
      </c>
      <c r="Z126" s="73">
        <f t="shared" si="165"/>
        <v>1</v>
      </c>
      <c r="AA126" s="109">
        <f t="shared" si="165"/>
        <v>7.5</v>
      </c>
      <c r="AB126" s="301"/>
      <c r="AC126" s="114">
        <f t="shared" ref="AC126:AC144" si="166">AA126+(Q4/10000)</f>
        <v>7.5018500198</v>
      </c>
      <c r="AD126" s="83" t="str">
        <f t="shared" si="116"/>
        <v>Tóth Tamás</v>
      </c>
      <c r="AE126" s="226" t="str">
        <f t="shared" ref="AE126:AE144" si="167">AE106</f>
        <v>2cs.Vaja</v>
      </c>
      <c r="AF126"/>
      <c r="AG126" s="99">
        <f t="shared" ref="AG126:AG144" si="168">_xlfn.RANK.EQ(AC126,$AC$125:$AC$144,0)</f>
        <v>1</v>
      </c>
      <c r="AH126" s="102" t="s">
        <v>14</v>
      </c>
      <c r="AI126" s="232" t="str">
        <f t="shared" ref="AI126:AI144" si="169">IF($AG$125=(Y4+1),$AD$125,IF($AG$126=(Y4+1),$AD$126,IF($AG$127=(Y4+1),$AD$127,IF($AG$128=(Y4+1),$AD$128,IF($AG$129=(Y4+1),$AD$129,IF($AG$130=(Y4+1),$AD$130,IF($AG$131=(Y4+1),$AD$131,IF($AG$132=(Y4+1),$AD$132,IF($AG$133=(Y4+1),$AD$133,IF($AG$134=(Y4+1),$AD$134,IF($AG$135=(Y4+1),$AD$135,IF($AG$136=(Y4+1),$AD$136,IF($AG$137=(Y4+1),$AD$137,IF($AG$138=(Y4+1),$AD$138,IF($AG$139=(Y4+1),$AD$139,IF($AG$140=(Y4+1),$AD$140,IF($AG$141=(Y4+1),$AD$141,IF($AG$142=(Y4+1),$AD$142,IF($AG$143=(Y4+1),$AD$143,IF($AG$144=(Y4+1),$AD$144))))))))))))))))))))</f>
        <v>Darai Tihamér</v>
      </c>
      <c r="AJ126" s="232">
        <f t="shared" ref="AJ126:AJ144" si="170">IF($AG$125=(Z4+1),$AC$125,IF($AG$126=(Z4+1),$AC$126,IF($AG$127=(Z4+1),$AC$127,IF($AG$128=(Z4+1),$AC$128,IF($AG$129=(Z4+1),$AC$129,IF($AG$130=(Z4+1),$AC$130,IF($AG$131=(Z4+1),$AC$131,IF($AG$132=(Z4+1),$AC$132,IF($AG$133=(Z4+1),$AC$133,IF($AG$134=(Z4+1),$AC$134,IF($AG$135=(Y4+1),$AC$135,IF($AG$136=(Y4+1),$AC$136,IF($AG$137=(Y4+1),$AC$137,IF($AG$138=(Y4+1),$AC$138,IF($AG$139=(Y4+1),$AC$139,IF($AG$140=(Y4+1),$AC$140,IF($AG$141=(Y4+1),$AC$141,IF($AG$142=(Y4+1),$AC$142,IF($AG$143=(Y4+1),$AC$143,IF($AG$144=(Y4+1),$AC$144))))))))))))))))))))</f>
        <v>4.5030000185999999</v>
      </c>
      <c r="AK126" s="232" t="str">
        <f t="shared" ref="AK126:AK144" si="171">IF($AG$125=(Z4+1),$AE$125,IF($AG$126=(Z4+1),$AE$126,IF($AG$127=(Z4+1),$AE$127,IF($AG$128=(Z4+1),$AE$128,IF($AG$129=(Z4+1),$AE$129,IF($AG$130=(Z4+1),$AE$130,IF($AG$131=(Z4+1),$AE$131,IF($AG$132=(Z4+1),$AE$132,IF($AG$133=(Z4+1),$AE$133,IF($AG$134=(Z4+1),$AE$134,IF($AG$135=(Z4+1),$AE$135,IF($AG$136=(Z4+1),$AE$136,IF($AG$137=(Z4+1),$AE$137,IF($AG$138=(Z4+1),$AE$138,IF($AG$139=(Z4+1),$AE$139,IF($AG$140=(Z4+1),$AE$140,IF($AG$141=(Z4+1),$AE$141,IF($AG$142=(Z4+1),$AE$142,IF($AG$143=(Z4+1),$AE$143,IF($AG$144=(Z4+1),$AE$144))))))))))))))))))))</f>
        <v>8cs.SISE I.</v>
      </c>
      <c r="AL126" t="str">
        <f t="shared" si="114"/>
        <v>0</v>
      </c>
    </row>
    <row r="127" spans="1:38" ht="14.25" thickTop="1" thickBot="1" x14ac:dyDescent="0.25">
      <c r="A127" s="306"/>
      <c r="B127" s="2" t="s">
        <v>3</v>
      </c>
      <c r="C127" s="251" t="s">
        <v>175</v>
      </c>
      <c r="D127" s="26">
        <f>'1 forduló'!D130</f>
        <v>1</v>
      </c>
      <c r="E127" s="27">
        <f>'2 forduló'!D130</f>
        <v>0</v>
      </c>
      <c r="F127" s="28">
        <f>'3 forduló'!D130</f>
        <v>1</v>
      </c>
      <c r="G127" s="28">
        <f>'4 forduló'!D130</f>
        <v>0</v>
      </c>
      <c r="H127" s="28">
        <f>'5 forduló'!D130</f>
        <v>1</v>
      </c>
      <c r="I127" s="28">
        <f>'6 forduló'!D130</f>
        <v>1</v>
      </c>
      <c r="J127" s="28">
        <f>'7 forduló'!D130</f>
        <v>1</v>
      </c>
      <c r="K127" s="28">
        <f>'8 forduló'!D130</f>
        <v>0.5</v>
      </c>
      <c r="L127" s="28">
        <f>'9 forduló'!D130</f>
        <v>1</v>
      </c>
      <c r="M127" s="21">
        <f t="shared" ref="M127:M131" si="172">SUM(D127:L127)</f>
        <v>6.5</v>
      </c>
      <c r="N127" s="317"/>
      <c r="P127" s="304"/>
      <c r="Q127" s="73" t="str">
        <f>C32</f>
        <v>3-6</v>
      </c>
      <c r="R127" s="73">
        <f t="shared" ref="R127:AA127" si="173">D32</f>
        <v>0</v>
      </c>
      <c r="S127" s="73">
        <f t="shared" si="173"/>
        <v>0</v>
      </c>
      <c r="T127" s="73">
        <f t="shared" si="173"/>
        <v>0</v>
      </c>
      <c r="U127" s="73">
        <f t="shared" si="173"/>
        <v>0</v>
      </c>
      <c r="V127" s="73">
        <f t="shared" si="173"/>
        <v>0</v>
      </c>
      <c r="W127" s="73">
        <f t="shared" si="173"/>
        <v>0</v>
      </c>
      <c r="X127" s="73">
        <f t="shared" si="173"/>
        <v>0</v>
      </c>
      <c r="Y127" s="73">
        <f t="shared" si="173"/>
        <v>0</v>
      </c>
      <c r="Z127" s="73">
        <f t="shared" si="173"/>
        <v>0</v>
      </c>
      <c r="AA127" s="109">
        <f t="shared" si="173"/>
        <v>0</v>
      </c>
      <c r="AB127" s="301"/>
      <c r="AC127" s="114">
        <f t="shared" si="166"/>
        <v>2.000196E-4</v>
      </c>
      <c r="AD127" s="83" t="str">
        <f t="shared" si="116"/>
        <v>3-6</v>
      </c>
      <c r="AE127" s="226" t="str">
        <f t="shared" si="167"/>
        <v>3cs.Arany III.</v>
      </c>
      <c r="AF127"/>
      <c r="AG127" s="99">
        <f t="shared" si="168"/>
        <v>16</v>
      </c>
      <c r="AH127" s="102" t="s">
        <v>15</v>
      </c>
      <c r="AI127" s="232" t="str">
        <f t="shared" si="169"/>
        <v>6-6</v>
      </c>
      <c r="AJ127" s="232">
        <f t="shared" si="170"/>
        <v>2.8500190000000001E-3</v>
      </c>
      <c r="AK127" s="232" t="str">
        <f t="shared" si="171"/>
        <v>6cs.Piremon</v>
      </c>
      <c r="AL127" t="str">
        <f t="shared" si="114"/>
        <v>0</v>
      </c>
    </row>
    <row r="128" spans="1:38" ht="14.25" thickTop="1" thickBot="1" x14ac:dyDescent="0.25">
      <c r="A128" s="306"/>
      <c r="B128" s="2" t="s">
        <v>4</v>
      </c>
      <c r="C128" s="251" t="s">
        <v>176</v>
      </c>
      <c r="D128" s="26">
        <f>'1 forduló'!D131</f>
        <v>0.5</v>
      </c>
      <c r="E128" s="27">
        <f>'2 forduló'!D131</f>
        <v>0</v>
      </c>
      <c r="F128" s="28">
        <f>'3 forduló'!D131</f>
        <v>1</v>
      </c>
      <c r="G128" s="28">
        <f>'4 forduló'!D131</f>
        <v>1</v>
      </c>
      <c r="H128" s="28">
        <f>'5 forduló'!D131</f>
        <v>0</v>
      </c>
      <c r="I128" s="28">
        <f>'6 forduló'!D131</f>
        <v>1</v>
      </c>
      <c r="J128" s="28">
        <f>'7 forduló'!D131</f>
        <v>0</v>
      </c>
      <c r="K128" s="28">
        <f>'8 forduló'!D131</f>
        <v>0</v>
      </c>
      <c r="L128" s="28">
        <f>'9 forduló'!D131</f>
        <v>0</v>
      </c>
      <c r="M128" s="21">
        <f t="shared" si="172"/>
        <v>3.5</v>
      </c>
      <c r="N128" s="317"/>
      <c r="P128" s="304"/>
      <c r="Q128" s="73" t="str">
        <f>C43</f>
        <v>4-6</v>
      </c>
      <c r="R128" s="73">
        <f t="shared" ref="R128:AA128" si="174">D43</f>
        <v>0</v>
      </c>
      <c r="S128" s="73">
        <f t="shared" si="174"/>
        <v>0</v>
      </c>
      <c r="T128" s="73">
        <f t="shared" si="174"/>
        <v>0</v>
      </c>
      <c r="U128" s="73">
        <f t="shared" si="174"/>
        <v>0</v>
      </c>
      <c r="V128" s="73">
        <f t="shared" si="174"/>
        <v>0</v>
      </c>
      <c r="W128" s="73">
        <f t="shared" si="174"/>
        <v>0</v>
      </c>
      <c r="X128" s="73">
        <f t="shared" si="174"/>
        <v>0</v>
      </c>
      <c r="Y128" s="73">
        <f t="shared" si="174"/>
        <v>0</v>
      </c>
      <c r="Z128" s="73">
        <f t="shared" si="174"/>
        <v>0</v>
      </c>
      <c r="AA128" s="109">
        <f t="shared" si="174"/>
        <v>0</v>
      </c>
      <c r="AB128" s="301"/>
      <c r="AC128" s="114">
        <f t="shared" si="166"/>
        <v>1.7500194000000001E-3</v>
      </c>
      <c r="AD128" s="83" t="str">
        <f t="shared" si="116"/>
        <v>4-6</v>
      </c>
      <c r="AE128" s="226" t="str">
        <f t="shared" si="167"/>
        <v>4cs.Demecser</v>
      </c>
      <c r="AF128"/>
      <c r="AG128" s="99">
        <f t="shared" si="168"/>
        <v>9</v>
      </c>
      <c r="AH128" s="102" t="s">
        <v>17</v>
      </c>
      <c r="AI128" s="232" t="str">
        <f t="shared" si="169"/>
        <v>9-6</v>
      </c>
      <c r="AJ128" s="232">
        <f t="shared" si="170"/>
        <v>2.6000184000000001E-3</v>
      </c>
      <c r="AK128" s="232" t="str">
        <f t="shared" si="171"/>
        <v>9cs.Nyírbátor</v>
      </c>
      <c r="AL128" t="str">
        <f t="shared" si="114"/>
        <v>0</v>
      </c>
    </row>
    <row r="129" spans="1:38" ht="14.25" thickTop="1" thickBot="1" x14ac:dyDescent="0.25">
      <c r="A129" s="306"/>
      <c r="B129" s="2" t="s">
        <v>5</v>
      </c>
      <c r="C129" s="251" t="s">
        <v>177</v>
      </c>
      <c r="D129" s="26">
        <f>'1 forduló'!D132</f>
        <v>1</v>
      </c>
      <c r="E129" s="27">
        <f>'2 forduló'!D132</f>
        <v>0</v>
      </c>
      <c r="F129" s="28">
        <f>'3 forduló'!D132</f>
        <v>1</v>
      </c>
      <c r="G129" s="28">
        <f>'4 forduló'!D132</f>
        <v>0</v>
      </c>
      <c r="H129" s="28">
        <f>'5 forduló'!D132</f>
        <v>0.5</v>
      </c>
      <c r="I129" s="28">
        <f>'6 forduló'!D132</f>
        <v>0</v>
      </c>
      <c r="J129" s="28">
        <f>'7 forduló'!D132</f>
        <v>0</v>
      </c>
      <c r="K129" s="28">
        <f>'8 forduló'!D132</f>
        <v>0</v>
      </c>
      <c r="L129" s="28">
        <f>'9 forduló'!D132</f>
        <v>1</v>
      </c>
      <c r="M129" s="21">
        <f t="shared" si="172"/>
        <v>3.5</v>
      </c>
      <c r="N129" s="317"/>
      <c r="P129" s="304"/>
      <c r="Q129" s="73" t="str">
        <f>C54</f>
        <v>5-6</v>
      </c>
      <c r="R129" s="73">
        <f t="shared" ref="R129:AA129" si="175">D54</f>
        <v>0</v>
      </c>
      <c r="S129" s="73">
        <f t="shared" si="175"/>
        <v>0</v>
      </c>
      <c r="T129" s="73">
        <f t="shared" si="175"/>
        <v>0</v>
      </c>
      <c r="U129" s="73">
        <f t="shared" si="175"/>
        <v>0</v>
      </c>
      <c r="V129" s="73">
        <f t="shared" si="175"/>
        <v>0</v>
      </c>
      <c r="W129" s="73">
        <f t="shared" si="175"/>
        <v>0</v>
      </c>
      <c r="X129" s="73">
        <f t="shared" si="175"/>
        <v>0</v>
      </c>
      <c r="Y129" s="73">
        <f t="shared" si="175"/>
        <v>0</v>
      </c>
      <c r="Z129" s="73">
        <f t="shared" si="175"/>
        <v>0</v>
      </c>
      <c r="AA129" s="109">
        <f t="shared" si="175"/>
        <v>0</v>
      </c>
      <c r="AB129" s="301"/>
      <c r="AC129" s="114">
        <f t="shared" si="166"/>
        <v>1.8500191999999999E-3</v>
      </c>
      <c r="AD129" s="83" t="str">
        <f t="shared" si="116"/>
        <v>5-6</v>
      </c>
      <c r="AE129" s="226" t="str">
        <f t="shared" si="167"/>
        <v>5cs.Arany I.</v>
      </c>
      <c r="AF129"/>
      <c r="AG129" s="99">
        <f t="shared" si="168"/>
        <v>8</v>
      </c>
      <c r="AH129" s="102" t="s">
        <v>18</v>
      </c>
      <c r="AI129" s="232" t="str">
        <f t="shared" si="169"/>
        <v>1-6</v>
      </c>
      <c r="AJ129" s="232">
        <f t="shared" si="170"/>
        <v>2.1000199999999998E-3</v>
      </c>
      <c r="AK129" s="232" t="str">
        <f t="shared" si="171"/>
        <v>1cs.Széchenyi I.</v>
      </c>
      <c r="AL129" t="str">
        <f t="shared" si="114"/>
        <v>0</v>
      </c>
    </row>
    <row r="130" spans="1:38" ht="14.25" thickTop="1" thickBot="1" x14ac:dyDescent="0.25">
      <c r="A130" s="306"/>
      <c r="B130" s="2" t="s">
        <v>6</v>
      </c>
      <c r="C130" s="251" t="s">
        <v>217</v>
      </c>
      <c r="D130" s="26">
        <f>'1 forduló'!D133</f>
        <v>0</v>
      </c>
      <c r="E130" s="27">
        <f>'2 forduló'!D133</f>
        <v>0</v>
      </c>
      <c r="F130" s="28">
        <f>'3 forduló'!D133</f>
        <v>0</v>
      </c>
      <c r="G130" s="28">
        <f>'4 forduló'!D133</f>
        <v>0</v>
      </c>
      <c r="H130" s="28">
        <f>'5 forduló'!D133</f>
        <v>0</v>
      </c>
      <c r="I130" s="28">
        <f>'6 forduló'!D133</f>
        <v>1</v>
      </c>
      <c r="J130" s="28">
        <f>'7 forduló'!D133</f>
        <v>1</v>
      </c>
      <c r="K130" s="28">
        <f>'8 forduló'!D133</f>
        <v>0</v>
      </c>
      <c r="L130" s="28">
        <f>'9 forduló'!D133</f>
        <v>1</v>
      </c>
      <c r="M130" s="21">
        <f t="shared" si="172"/>
        <v>3</v>
      </c>
      <c r="N130" s="317"/>
      <c r="P130" s="304"/>
      <c r="Q130" s="73" t="str">
        <f>C65</f>
        <v>6-6</v>
      </c>
      <c r="R130" s="73">
        <f t="shared" ref="R130:AA130" si="176">D65</f>
        <v>0</v>
      </c>
      <c r="S130" s="73">
        <f t="shared" si="176"/>
        <v>0</v>
      </c>
      <c r="T130" s="73">
        <f t="shared" si="176"/>
        <v>0</v>
      </c>
      <c r="U130" s="73">
        <f t="shared" si="176"/>
        <v>0</v>
      </c>
      <c r="V130" s="73">
        <f t="shared" si="176"/>
        <v>0</v>
      </c>
      <c r="W130" s="73">
        <f t="shared" si="176"/>
        <v>0</v>
      </c>
      <c r="X130" s="73">
        <f t="shared" si="176"/>
        <v>0</v>
      </c>
      <c r="Y130" s="73">
        <f t="shared" si="176"/>
        <v>0</v>
      </c>
      <c r="Z130" s="73">
        <f t="shared" si="176"/>
        <v>0</v>
      </c>
      <c r="AA130" s="109">
        <f t="shared" si="176"/>
        <v>0</v>
      </c>
      <c r="AB130" s="301"/>
      <c r="AC130" s="114">
        <f t="shared" si="166"/>
        <v>2.8500190000000001E-3</v>
      </c>
      <c r="AD130" s="83" t="str">
        <f t="shared" si="116"/>
        <v>6-6</v>
      </c>
      <c r="AE130" s="226" t="str">
        <f t="shared" si="167"/>
        <v>6cs.Piremon</v>
      </c>
      <c r="AF130"/>
      <c r="AG130" s="99">
        <f t="shared" si="168"/>
        <v>3</v>
      </c>
      <c r="AH130" s="102" t="s">
        <v>21</v>
      </c>
      <c r="AI130" s="232" t="str">
        <f t="shared" si="169"/>
        <v>12-6</v>
      </c>
      <c r="AJ130" s="232">
        <f t="shared" si="170"/>
        <v>2.1000177999999999E-3</v>
      </c>
      <c r="AK130" s="232" t="str">
        <f t="shared" si="171"/>
        <v>12cs.SISE II.</v>
      </c>
      <c r="AL130" t="str">
        <f t="shared" si="114"/>
        <v>0</v>
      </c>
    </row>
    <row r="131" spans="1:38" ht="14.25" thickTop="1" thickBot="1" x14ac:dyDescent="0.25">
      <c r="A131" s="307"/>
      <c r="B131" s="3" t="s">
        <v>7</v>
      </c>
      <c r="C131" s="252" t="s">
        <v>44</v>
      </c>
      <c r="D131" s="26">
        <f>'1 forduló'!D134</f>
        <v>0</v>
      </c>
      <c r="E131" s="27">
        <f>'2 forduló'!D134</f>
        <v>0</v>
      </c>
      <c r="F131" s="28">
        <f>'3 forduló'!D134</f>
        <v>0</v>
      </c>
      <c r="G131" s="28">
        <f>'4 forduló'!D134</f>
        <v>0</v>
      </c>
      <c r="H131" s="28">
        <f>'5 forduló'!D134</f>
        <v>0</v>
      </c>
      <c r="I131" s="28">
        <f>'6 forduló'!D134</f>
        <v>0</v>
      </c>
      <c r="J131" s="28">
        <f>'7 forduló'!D134</f>
        <v>0</v>
      </c>
      <c r="K131" s="28">
        <f>'8 forduló'!D134</f>
        <v>0</v>
      </c>
      <c r="L131" s="28">
        <f>'9 forduló'!D134</f>
        <v>0</v>
      </c>
      <c r="M131" s="22">
        <f t="shared" si="172"/>
        <v>0</v>
      </c>
      <c r="N131" s="318"/>
      <c r="P131" s="304"/>
      <c r="Q131" s="73" t="str">
        <f>C76</f>
        <v>7-6</v>
      </c>
      <c r="R131" s="73">
        <f t="shared" ref="R131:AA131" si="177">D76</f>
        <v>0</v>
      </c>
      <c r="S131" s="73">
        <f t="shared" si="177"/>
        <v>0</v>
      </c>
      <c r="T131" s="73">
        <f t="shared" si="177"/>
        <v>0</v>
      </c>
      <c r="U131" s="73">
        <f t="shared" si="177"/>
        <v>0</v>
      </c>
      <c r="V131" s="73">
        <f t="shared" si="177"/>
        <v>0</v>
      </c>
      <c r="W131" s="73">
        <f t="shared" si="177"/>
        <v>0</v>
      </c>
      <c r="X131" s="73">
        <f t="shared" si="177"/>
        <v>0</v>
      </c>
      <c r="Y131" s="73">
        <f t="shared" si="177"/>
        <v>0</v>
      </c>
      <c r="Z131" s="73">
        <f t="shared" si="177"/>
        <v>0</v>
      </c>
      <c r="AA131" s="109">
        <f t="shared" si="177"/>
        <v>0</v>
      </c>
      <c r="AB131" s="301"/>
      <c r="AC131" s="114">
        <f t="shared" si="166"/>
        <v>1.7500188000000002E-3</v>
      </c>
      <c r="AD131" s="83" t="str">
        <f t="shared" si="116"/>
        <v>7-6</v>
      </c>
      <c r="AE131" s="226" t="str">
        <f t="shared" si="167"/>
        <v>7cs.Arany II "Piremon nők"</v>
      </c>
      <c r="AF131"/>
      <c r="AG131" s="99">
        <f t="shared" si="168"/>
        <v>10</v>
      </c>
      <c r="AH131" s="102" t="s">
        <v>22</v>
      </c>
      <c r="AI131" s="232" t="str">
        <f t="shared" si="169"/>
        <v>11-6</v>
      </c>
      <c r="AJ131" s="232">
        <f t="shared" si="170"/>
        <v>1.950018E-3</v>
      </c>
      <c r="AK131" s="232" t="str">
        <f t="shared" si="171"/>
        <v>11cs.Vaja I.</v>
      </c>
      <c r="AL131" t="str">
        <f t="shared" si="114"/>
        <v>0</v>
      </c>
    </row>
    <row r="132" spans="1:38" ht="14.25" thickTop="1" thickBot="1" x14ac:dyDescent="0.25">
      <c r="D132" s="24">
        <f>SUM(D126:D131)</f>
        <v>2.5</v>
      </c>
      <c r="E132" s="24">
        <f t="shared" ref="E132:L132" si="178">SUM(E126:E131)</f>
        <v>0</v>
      </c>
      <c r="F132" s="24">
        <f t="shared" si="178"/>
        <v>4</v>
      </c>
      <c r="G132" s="24">
        <f t="shared" si="178"/>
        <v>1</v>
      </c>
      <c r="H132" s="24">
        <f t="shared" si="178"/>
        <v>2</v>
      </c>
      <c r="I132" s="24">
        <f t="shared" si="178"/>
        <v>4</v>
      </c>
      <c r="J132" s="24">
        <f t="shared" si="178"/>
        <v>2.5</v>
      </c>
      <c r="K132" s="24">
        <f t="shared" si="178"/>
        <v>1</v>
      </c>
      <c r="L132" s="24">
        <f t="shared" si="178"/>
        <v>4</v>
      </c>
      <c r="P132" s="304"/>
      <c r="Q132" s="73" t="str">
        <f>C87</f>
        <v>Darai Tihamér</v>
      </c>
      <c r="R132" s="73">
        <f t="shared" ref="R132:AA132" si="179">D87</f>
        <v>0</v>
      </c>
      <c r="S132" s="73">
        <f t="shared" si="179"/>
        <v>0</v>
      </c>
      <c r="T132" s="73">
        <f t="shared" si="179"/>
        <v>0</v>
      </c>
      <c r="U132" s="73">
        <f t="shared" si="179"/>
        <v>1</v>
      </c>
      <c r="V132" s="73">
        <f t="shared" si="179"/>
        <v>0.5</v>
      </c>
      <c r="W132" s="73">
        <f t="shared" si="179"/>
        <v>1</v>
      </c>
      <c r="X132" s="73">
        <f t="shared" si="179"/>
        <v>0</v>
      </c>
      <c r="Y132" s="73">
        <f t="shared" si="179"/>
        <v>1</v>
      </c>
      <c r="Z132" s="73">
        <f t="shared" si="179"/>
        <v>1</v>
      </c>
      <c r="AA132" s="109">
        <f t="shared" si="179"/>
        <v>4.5</v>
      </c>
      <c r="AB132" s="301"/>
      <c r="AC132" s="114">
        <f t="shared" si="166"/>
        <v>4.5030000185999999</v>
      </c>
      <c r="AD132" s="83" t="str">
        <f t="shared" si="116"/>
        <v>Darai Tihamér</v>
      </c>
      <c r="AE132" s="226" t="str">
        <f t="shared" si="167"/>
        <v>8cs.SISE I.</v>
      </c>
      <c r="AF132"/>
      <c r="AG132" s="99">
        <f t="shared" si="168"/>
        <v>2</v>
      </c>
      <c r="AH132" s="102" t="s">
        <v>36</v>
      </c>
      <c r="AI132" s="232" t="str">
        <f t="shared" si="169"/>
        <v>5-6</v>
      </c>
      <c r="AJ132" s="232">
        <f t="shared" si="170"/>
        <v>1.8500191999999999E-3</v>
      </c>
      <c r="AK132" s="232" t="str">
        <f t="shared" si="171"/>
        <v>5cs.Arany I.</v>
      </c>
      <c r="AL132" t="str">
        <f t="shared" si="114"/>
        <v>0</v>
      </c>
    </row>
    <row r="133" spans="1:38" ht="14.25" thickTop="1" thickBot="1" x14ac:dyDescent="0.25">
      <c r="D133" s="46"/>
      <c r="E133" s="46"/>
      <c r="F133" s="46"/>
      <c r="G133" s="46"/>
      <c r="H133" s="46"/>
      <c r="I133" s="46"/>
      <c r="J133" s="46"/>
      <c r="K133" s="46"/>
      <c r="L133" s="46"/>
      <c r="P133" s="304"/>
      <c r="Q133" s="73" t="str">
        <f>C98</f>
        <v>9-6</v>
      </c>
      <c r="R133" s="73">
        <f t="shared" ref="R133:AA133" si="180">D98</f>
        <v>0</v>
      </c>
      <c r="S133" s="73">
        <f t="shared" si="180"/>
        <v>0</v>
      </c>
      <c r="T133" s="73">
        <f t="shared" si="180"/>
        <v>0</v>
      </c>
      <c r="U133" s="73">
        <f t="shared" si="180"/>
        <v>0</v>
      </c>
      <c r="V133" s="73">
        <f t="shared" si="180"/>
        <v>0</v>
      </c>
      <c r="W133" s="73">
        <f t="shared" si="180"/>
        <v>0</v>
      </c>
      <c r="X133" s="73">
        <f t="shared" si="180"/>
        <v>0</v>
      </c>
      <c r="Y133" s="73">
        <f t="shared" si="180"/>
        <v>0</v>
      </c>
      <c r="Z133" s="73">
        <f t="shared" si="180"/>
        <v>0</v>
      </c>
      <c r="AA133" s="109">
        <f t="shared" si="180"/>
        <v>0</v>
      </c>
      <c r="AB133" s="301"/>
      <c r="AC133" s="114">
        <f t="shared" si="166"/>
        <v>2.6000184000000001E-3</v>
      </c>
      <c r="AD133" s="83" t="str">
        <f t="shared" si="116"/>
        <v>9-6</v>
      </c>
      <c r="AE133" s="226" t="str">
        <f t="shared" si="167"/>
        <v>9cs.Nyírbátor</v>
      </c>
      <c r="AF133"/>
      <c r="AG133" s="99">
        <f t="shared" si="168"/>
        <v>4</v>
      </c>
      <c r="AH133" s="102" t="s">
        <v>37</v>
      </c>
      <c r="AI133" s="232" t="str">
        <f t="shared" si="169"/>
        <v>4-6</v>
      </c>
      <c r="AJ133" s="232">
        <f t="shared" si="170"/>
        <v>1.7500194000000001E-3</v>
      </c>
      <c r="AK133" s="232" t="str">
        <f t="shared" si="171"/>
        <v>4cs.Demecser</v>
      </c>
      <c r="AL133" t="str">
        <f t="shared" si="114"/>
        <v>0</v>
      </c>
    </row>
    <row r="134" spans="1:38" ht="14.25" thickTop="1" thickBot="1" x14ac:dyDescent="0.25">
      <c r="P134" s="304"/>
      <c r="Q134" s="73" t="str">
        <f>C109</f>
        <v>10-6</v>
      </c>
      <c r="R134" s="73">
        <f t="shared" ref="R134:AA134" si="181">D109</f>
        <v>0</v>
      </c>
      <c r="S134" s="73">
        <f t="shared" si="181"/>
        <v>0</v>
      </c>
      <c r="T134" s="73">
        <f t="shared" si="181"/>
        <v>0</v>
      </c>
      <c r="U134" s="73">
        <f t="shared" si="181"/>
        <v>0</v>
      </c>
      <c r="V134" s="73">
        <f t="shared" si="181"/>
        <v>0</v>
      </c>
      <c r="W134" s="73">
        <f t="shared" si="181"/>
        <v>0</v>
      </c>
      <c r="X134" s="73">
        <f t="shared" si="181"/>
        <v>0</v>
      </c>
      <c r="Y134" s="73">
        <f t="shared" si="181"/>
        <v>0</v>
      </c>
      <c r="Z134" s="73">
        <f t="shared" si="181"/>
        <v>0</v>
      </c>
      <c r="AA134" s="109">
        <f t="shared" si="181"/>
        <v>0</v>
      </c>
      <c r="AB134" s="301"/>
      <c r="AC134" s="114">
        <f t="shared" si="166"/>
        <v>1.4000182000000001E-3</v>
      </c>
      <c r="AD134" s="83" t="str">
        <f t="shared" si="116"/>
        <v>10-6</v>
      </c>
      <c r="AE134" s="226" t="str">
        <f t="shared" si="167"/>
        <v>10cs.Széchenyi II</v>
      </c>
      <c r="AF134"/>
      <c r="AG134" s="99">
        <f t="shared" si="168"/>
        <v>13</v>
      </c>
      <c r="AH134" s="102" t="s">
        <v>81</v>
      </c>
      <c r="AI134" s="232" t="str">
        <f t="shared" si="169"/>
        <v>7-6</v>
      </c>
      <c r="AJ134" s="232">
        <f t="shared" si="170"/>
        <v>1.7500188000000002E-3</v>
      </c>
      <c r="AK134" s="232" t="str">
        <f t="shared" si="171"/>
        <v>7cs.Arany II "Piremon nők"</v>
      </c>
      <c r="AL134" t="str">
        <f t="shared" si="114"/>
        <v>0</v>
      </c>
    </row>
    <row r="135" spans="1:38" ht="17.25" thickTop="1" thickBot="1" x14ac:dyDescent="0.3">
      <c r="A135" s="308" t="s">
        <v>0</v>
      </c>
      <c r="B135" s="309"/>
      <c r="C135" s="246" t="s">
        <v>133</v>
      </c>
      <c r="D135" s="313" t="s">
        <v>12</v>
      </c>
      <c r="E135" s="314"/>
      <c r="F135" s="315"/>
      <c r="G135" s="315"/>
      <c r="H135" s="315"/>
      <c r="I135" s="315"/>
      <c r="J135" s="315"/>
      <c r="K135" s="315"/>
      <c r="L135" s="315"/>
      <c r="M135" s="20" t="s">
        <v>16</v>
      </c>
      <c r="N135" s="316">
        <f>SUM(D143:L143)</f>
        <v>16.5</v>
      </c>
      <c r="P135" s="304"/>
      <c r="Q135" s="73" t="str">
        <f>C120</f>
        <v>11-6</v>
      </c>
      <c r="R135" s="73">
        <f t="shared" ref="R135:AA135" si="182">D120</f>
        <v>0</v>
      </c>
      <c r="S135" s="73">
        <f t="shared" si="182"/>
        <v>0</v>
      </c>
      <c r="T135" s="73">
        <f t="shared" si="182"/>
        <v>0</v>
      </c>
      <c r="U135" s="73">
        <f t="shared" si="182"/>
        <v>0</v>
      </c>
      <c r="V135" s="73">
        <f t="shared" si="182"/>
        <v>0</v>
      </c>
      <c r="W135" s="73">
        <f t="shared" si="182"/>
        <v>0</v>
      </c>
      <c r="X135" s="73">
        <f t="shared" si="182"/>
        <v>0</v>
      </c>
      <c r="Y135" s="73">
        <f t="shared" si="182"/>
        <v>0</v>
      </c>
      <c r="Z135" s="73">
        <f t="shared" si="182"/>
        <v>0</v>
      </c>
      <c r="AA135" s="109">
        <f t="shared" si="182"/>
        <v>0</v>
      </c>
      <c r="AB135" s="301"/>
      <c r="AC135" s="114">
        <f t="shared" si="166"/>
        <v>1.950018E-3</v>
      </c>
      <c r="AD135" s="83" t="str">
        <f t="shared" si="116"/>
        <v>11-6</v>
      </c>
      <c r="AE135" s="226" t="str">
        <f t="shared" si="167"/>
        <v>11cs.Vaja I.</v>
      </c>
      <c r="AF135"/>
      <c r="AG135" s="99">
        <f t="shared" si="168"/>
        <v>7</v>
      </c>
      <c r="AH135" s="102" t="s">
        <v>82</v>
      </c>
      <c r="AI135" s="232" t="str">
        <f t="shared" si="169"/>
        <v>13-6</v>
      </c>
      <c r="AJ135" s="232">
        <f t="shared" si="170"/>
        <v>1.6500175999999999E-3</v>
      </c>
      <c r="AK135" s="232" t="str">
        <f t="shared" si="171"/>
        <v>13cs.Dávid I.</v>
      </c>
      <c r="AL135" t="str">
        <f t="shared" si="114"/>
        <v>0</v>
      </c>
    </row>
    <row r="136" spans="1:38" ht="14.25" thickTop="1" thickBot="1" x14ac:dyDescent="0.25">
      <c r="A136" s="305">
        <v>13</v>
      </c>
      <c r="B136" s="1"/>
      <c r="C136" s="250" t="s">
        <v>1</v>
      </c>
      <c r="D136" s="29" t="s">
        <v>13</v>
      </c>
      <c r="E136" s="30" t="s">
        <v>14</v>
      </c>
      <c r="F136" s="30" t="s">
        <v>15</v>
      </c>
      <c r="G136" s="30" t="s">
        <v>17</v>
      </c>
      <c r="H136" s="30" t="s">
        <v>18</v>
      </c>
      <c r="I136" s="30" t="s">
        <v>21</v>
      </c>
      <c r="J136" s="30" t="s">
        <v>22</v>
      </c>
      <c r="K136" s="30" t="s">
        <v>36</v>
      </c>
      <c r="L136" s="30" t="s">
        <v>37</v>
      </c>
      <c r="M136" s="39"/>
      <c r="N136" s="317"/>
      <c r="P136" s="304"/>
      <c r="Q136" s="73" t="str">
        <f>C131</f>
        <v>12-6</v>
      </c>
      <c r="R136" s="73">
        <f t="shared" ref="R136:AA136" si="183">D131</f>
        <v>0</v>
      </c>
      <c r="S136" s="73">
        <f t="shared" si="183"/>
        <v>0</v>
      </c>
      <c r="T136" s="73">
        <f t="shared" si="183"/>
        <v>0</v>
      </c>
      <c r="U136" s="73">
        <f t="shared" si="183"/>
        <v>0</v>
      </c>
      <c r="V136" s="73">
        <f t="shared" si="183"/>
        <v>0</v>
      </c>
      <c r="W136" s="73">
        <f t="shared" si="183"/>
        <v>0</v>
      </c>
      <c r="X136" s="73">
        <f t="shared" si="183"/>
        <v>0</v>
      </c>
      <c r="Y136" s="73">
        <f t="shared" si="183"/>
        <v>0</v>
      </c>
      <c r="Z136" s="73">
        <f t="shared" si="183"/>
        <v>0</v>
      </c>
      <c r="AA136" s="109">
        <f t="shared" si="183"/>
        <v>0</v>
      </c>
      <c r="AB136" s="301"/>
      <c r="AC136" s="114">
        <f t="shared" si="166"/>
        <v>2.1000177999999999E-3</v>
      </c>
      <c r="AD136" s="83" t="str">
        <f t="shared" si="116"/>
        <v>12-6</v>
      </c>
      <c r="AE136" s="226" t="str">
        <f t="shared" si="167"/>
        <v>12cs.SISE II.</v>
      </c>
      <c r="AF136"/>
      <c r="AG136" s="99">
        <f t="shared" si="168"/>
        <v>6</v>
      </c>
      <c r="AH136" s="102" t="s">
        <v>83</v>
      </c>
      <c r="AI136" s="232" t="str">
        <f t="shared" si="169"/>
        <v>15-6</v>
      </c>
      <c r="AJ136" s="232">
        <f t="shared" si="170"/>
        <v>1.5500172E-3</v>
      </c>
      <c r="AK136" s="232" t="str">
        <f t="shared" si="171"/>
        <v>15cs.Dávid III.</v>
      </c>
      <c r="AL136" t="str">
        <f t="shared" si="114"/>
        <v>0</v>
      </c>
    </row>
    <row r="137" spans="1:38" ht="14.25" thickTop="1" thickBot="1" x14ac:dyDescent="0.25">
      <c r="A137" s="306"/>
      <c r="B137" s="2" t="s">
        <v>2</v>
      </c>
      <c r="C137" s="251" t="s">
        <v>178</v>
      </c>
      <c r="D137" s="26">
        <f>'1 forduló'!D140</f>
        <v>0</v>
      </c>
      <c r="E137" s="27">
        <f>'2 forduló'!D140</f>
        <v>0</v>
      </c>
      <c r="F137" s="28">
        <f>'3 forduló'!D140</f>
        <v>1</v>
      </c>
      <c r="G137" s="28">
        <f>'4 forduló'!D140</f>
        <v>0</v>
      </c>
      <c r="H137" s="28">
        <f>'5 forduló'!D140</f>
        <v>0</v>
      </c>
      <c r="I137" s="28">
        <f>'6 forduló'!D140</f>
        <v>0</v>
      </c>
      <c r="J137" s="28">
        <f>'7 forduló'!D140</f>
        <v>1</v>
      </c>
      <c r="K137" s="28">
        <f>'8 forduló'!D140</f>
        <v>0</v>
      </c>
      <c r="L137" s="28">
        <f>'9 forduló'!D140</f>
        <v>0</v>
      </c>
      <c r="M137" s="40">
        <f>SUM(D137:L137)</f>
        <v>2</v>
      </c>
      <c r="N137" s="317"/>
      <c r="P137" s="304"/>
      <c r="Q137" s="73" t="str">
        <f>C142</f>
        <v>13-6</v>
      </c>
      <c r="R137" s="73">
        <f t="shared" ref="R137:AA137" si="184">D142</f>
        <v>0</v>
      </c>
      <c r="S137" s="73">
        <f t="shared" si="184"/>
        <v>0</v>
      </c>
      <c r="T137" s="73">
        <f t="shared" si="184"/>
        <v>0</v>
      </c>
      <c r="U137" s="73">
        <f t="shared" si="184"/>
        <v>0</v>
      </c>
      <c r="V137" s="73">
        <f t="shared" si="184"/>
        <v>0</v>
      </c>
      <c r="W137" s="73">
        <f t="shared" si="184"/>
        <v>0</v>
      </c>
      <c r="X137" s="73">
        <f t="shared" si="184"/>
        <v>0</v>
      </c>
      <c r="Y137" s="73">
        <f t="shared" si="184"/>
        <v>0</v>
      </c>
      <c r="Z137" s="73">
        <f t="shared" si="184"/>
        <v>0</v>
      </c>
      <c r="AA137" s="109">
        <f t="shared" si="184"/>
        <v>0</v>
      </c>
      <c r="AB137" s="301"/>
      <c r="AC137" s="114">
        <f t="shared" si="166"/>
        <v>1.6500175999999999E-3</v>
      </c>
      <c r="AD137" s="83" t="str">
        <f t="shared" si="116"/>
        <v>13-6</v>
      </c>
      <c r="AE137" s="226" t="str">
        <f t="shared" si="167"/>
        <v>13cs.Dávid I.</v>
      </c>
      <c r="AF137"/>
      <c r="AG137" s="99">
        <f t="shared" si="168"/>
        <v>11</v>
      </c>
      <c r="AH137" s="102" t="s">
        <v>84</v>
      </c>
      <c r="AI137" s="232" t="str">
        <f t="shared" si="169"/>
        <v>10-6</v>
      </c>
      <c r="AJ137" s="232">
        <f t="shared" si="170"/>
        <v>1.4000182000000001E-3</v>
      </c>
      <c r="AK137" s="232" t="str">
        <f t="shared" si="171"/>
        <v>10cs.Széchenyi II</v>
      </c>
      <c r="AL137" t="str">
        <f t="shared" si="114"/>
        <v>0</v>
      </c>
    </row>
    <row r="138" spans="1:38" ht="14.25" thickTop="1" thickBot="1" x14ac:dyDescent="0.25">
      <c r="A138" s="306"/>
      <c r="B138" s="2" t="s">
        <v>3</v>
      </c>
      <c r="C138" s="251" t="s">
        <v>179</v>
      </c>
      <c r="D138" s="26">
        <f>'1 forduló'!D141</f>
        <v>0</v>
      </c>
      <c r="E138" s="27">
        <f>'2 forduló'!D141</f>
        <v>1</v>
      </c>
      <c r="F138" s="28">
        <f>'3 forduló'!D141</f>
        <v>1</v>
      </c>
      <c r="G138" s="28">
        <f>'4 forduló'!D141</f>
        <v>0</v>
      </c>
      <c r="H138" s="28">
        <f>'5 forduló'!D141</f>
        <v>1</v>
      </c>
      <c r="I138" s="28">
        <f>'6 forduló'!D141</f>
        <v>1</v>
      </c>
      <c r="J138" s="28">
        <f>'7 forduló'!D141</f>
        <v>1</v>
      </c>
      <c r="K138" s="28">
        <f>'8 forduló'!D141</f>
        <v>0</v>
      </c>
      <c r="L138" s="28">
        <f>'9 forduló'!D141</f>
        <v>1</v>
      </c>
      <c r="M138" s="21">
        <f t="shared" ref="M138:M142" si="185">SUM(D138:L138)</f>
        <v>6</v>
      </c>
      <c r="N138" s="317"/>
      <c r="P138" s="304"/>
      <c r="Q138" s="73" t="str">
        <f>C153</f>
        <v>14-6</v>
      </c>
      <c r="R138" s="73">
        <f t="shared" ref="R138:AA138" si="186">D153</f>
        <v>0</v>
      </c>
      <c r="S138" s="73">
        <f t="shared" si="186"/>
        <v>0</v>
      </c>
      <c r="T138" s="73">
        <f t="shared" si="186"/>
        <v>0</v>
      </c>
      <c r="U138" s="73">
        <f t="shared" si="186"/>
        <v>0</v>
      </c>
      <c r="V138" s="73">
        <f t="shared" si="186"/>
        <v>0</v>
      </c>
      <c r="W138" s="73">
        <f t="shared" si="186"/>
        <v>0</v>
      </c>
      <c r="X138" s="73">
        <f t="shared" si="186"/>
        <v>0</v>
      </c>
      <c r="Y138" s="73">
        <f t="shared" si="186"/>
        <v>0</v>
      </c>
      <c r="Z138" s="73">
        <f t="shared" si="186"/>
        <v>0</v>
      </c>
      <c r="AA138" s="109">
        <f t="shared" si="186"/>
        <v>0</v>
      </c>
      <c r="AB138" s="301"/>
      <c r="AC138" s="114">
        <f t="shared" si="166"/>
        <v>1.0000173999999999E-3</v>
      </c>
      <c r="AD138" s="83" t="str">
        <f t="shared" si="116"/>
        <v>14-6</v>
      </c>
      <c r="AE138" s="226" t="str">
        <f t="shared" si="167"/>
        <v>14cs.Dávid IV.</v>
      </c>
      <c r="AF138"/>
      <c r="AG138" s="99">
        <f t="shared" si="168"/>
        <v>14</v>
      </c>
      <c r="AH138" s="102" t="s">
        <v>85</v>
      </c>
      <c r="AI138" s="232" t="str">
        <f t="shared" si="169"/>
        <v>14-6</v>
      </c>
      <c r="AJ138" s="232">
        <f t="shared" si="170"/>
        <v>1.0000173999999999E-3</v>
      </c>
      <c r="AK138" s="232" t="str">
        <f t="shared" si="171"/>
        <v>14cs.Dávid IV.</v>
      </c>
      <c r="AL138" t="str">
        <f t="shared" si="114"/>
        <v>0</v>
      </c>
    </row>
    <row r="139" spans="1:38" ht="14.25" thickTop="1" thickBot="1" x14ac:dyDescent="0.25">
      <c r="A139" s="306"/>
      <c r="B139" s="2" t="s">
        <v>4</v>
      </c>
      <c r="C139" s="251" t="s">
        <v>180</v>
      </c>
      <c r="D139" s="26">
        <f>'1 forduló'!D142</f>
        <v>0.5</v>
      </c>
      <c r="E139" s="27">
        <f>'2 forduló'!D142</f>
        <v>0.5</v>
      </c>
      <c r="F139" s="28">
        <f>'3 forduló'!D142</f>
        <v>1</v>
      </c>
      <c r="G139" s="28">
        <f>'4 forduló'!D142</f>
        <v>1</v>
      </c>
      <c r="H139" s="28">
        <f>'5 forduló'!D142</f>
        <v>0.5</v>
      </c>
      <c r="I139" s="28">
        <f>'6 forduló'!D142</f>
        <v>1</v>
      </c>
      <c r="J139" s="28">
        <f>'7 forduló'!D142</f>
        <v>1</v>
      </c>
      <c r="K139" s="28">
        <f>'8 forduló'!D142</f>
        <v>0</v>
      </c>
      <c r="L139" s="28">
        <f>'9 forduló'!D142</f>
        <v>0</v>
      </c>
      <c r="M139" s="21">
        <f t="shared" si="185"/>
        <v>5.5</v>
      </c>
      <c r="N139" s="317"/>
      <c r="P139" s="304"/>
      <c r="Q139" s="73" t="str">
        <f>C164</f>
        <v>15-6</v>
      </c>
      <c r="R139" s="73">
        <f t="shared" ref="R139:AA139" si="187">D164</f>
        <v>0</v>
      </c>
      <c r="S139" s="73">
        <f t="shared" si="187"/>
        <v>0</v>
      </c>
      <c r="T139" s="73">
        <f t="shared" si="187"/>
        <v>0</v>
      </c>
      <c r="U139" s="73">
        <f t="shared" si="187"/>
        <v>0</v>
      </c>
      <c r="V139" s="73">
        <f t="shared" si="187"/>
        <v>0</v>
      </c>
      <c r="W139" s="73">
        <f t="shared" si="187"/>
        <v>0</v>
      </c>
      <c r="X139" s="73">
        <f t="shared" si="187"/>
        <v>0</v>
      </c>
      <c r="Y139" s="73">
        <f t="shared" si="187"/>
        <v>0</v>
      </c>
      <c r="Z139" s="73">
        <f t="shared" si="187"/>
        <v>0</v>
      </c>
      <c r="AA139" s="109">
        <f t="shared" si="187"/>
        <v>0</v>
      </c>
      <c r="AB139" s="301"/>
      <c r="AC139" s="114">
        <f t="shared" si="166"/>
        <v>1.5500172E-3</v>
      </c>
      <c r="AD139" s="83" t="str">
        <f t="shared" si="116"/>
        <v>15-6</v>
      </c>
      <c r="AE139" s="226" t="str">
        <f t="shared" si="167"/>
        <v>15cs.Dávid III.</v>
      </c>
      <c r="AF139"/>
      <c r="AG139" s="99">
        <f t="shared" si="168"/>
        <v>12</v>
      </c>
      <c r="AH139" s="102" t="s">
        <v>86</v>
      </c>
      <c r="AI139" s="232" t="str">
        <f t="shared" si="169"/>
        <v>16-6</v>
      </c>
      <c r="AJ139" s="232">
        <f t="shared" si="170"/>
        <v>9.0001700000000003E-4</v>
      </c>
      <c r="AK139" s="232" t="str">
        <f t="shared" si="171"/>
        <v>16cs.Dávid II.</v>
      </c>
      <c r="AL139" t="str">
        <f t="shared" si="114"/>
        <v>0</v>
      </c>
    </row>
    <row r="140" spans="1:38" ht="14.25" thickTop="1" thickBot="1" x14ac:dyDescent="0.25">
      <c r="A140" s="306"/>
      <c r="B140" s="2" t="s">
        <v>5</v>
      </c>
      <c r="C140" s="251" t="s">
        <v>181</v>
      </c>
      <c r="D140" s="26">
        <f>'1 forduló'!D143</f>
        <v>0</v>
      </c>
      <c r="E140" s="27">
        <f>'2 forduló'!D143</f>
        <v>0</v>
      </c>
      <c r="F140" s="28">
        <f>'3 forduló'!D143</f>
        <v>0</v>
      </c>
      <c r="G140" s="28">
        <f>'4 forduló'!D143</f>
        <v>1</v>
      </c>
      <c r="H140" s="28">
        <f>'5 forduló'!D143</f>
        <v>0</v>
      </c>
      <c r="I140" s="28">
        <f>'6 forduló'!D143</f>
        <v>1</v>
      </c>
      <c r="J140" s="28">
        <f>'7 forduló'!D143</f>
        <v>1</v>
      </c>
      <c r="K140" s="28">
        <f>'8 forduló'!D143</f>
        <v>0</v>
      </c>
      <c r="L140" s="28">
        <f>'9 forduló'!D143</f>
        <v>0</v>
      </c>
      <c r="M140" s="21">
        <f t="shared" si="185"/>
        <v>3</v>
      </c>
      <c r="N140" s="317"/>
      <c r="P140" s="304"/>
      <c r="Q140" s="73" t="str">
        <f>C175</f>
        <v>16-6</v>
      </c>
      <c r="R140" s="73">
        <f t="shared" ref="R140:AA140" si="188">D175</f>
        <v>0</v>
      </c>
      <c r="S140" s="73">
        <f t="shared" si="188"/>
        <v>0</v>
      </c>
      <c r="T140" s="73">
        <f t="shared" si="188"/>
        <v>0</v>
      </c>
      <c r="U140" s="73">
        <f t="shared" si="188"/>
        <v>0</v>
      </c>
      <c r="V140" s="73">
        <f t="shared" si="188"/>
        <v>0</v>
      </c>
      <c r="W140" s="73">
        <f t="shared" si="188"/>
        <v>0</v>
      </c>
      <c r="X140" s="73">
        <f t="shared" si="188"/>
        <v>0</v>
      </c>
      <c r="Y140" s="73">
        <f t="shared" si="188"/>
        <v>0</v>
      </c>
      <c r="Z140" s="73">
        <f t="shared" si="188"/>
        <v>0</v>
      </c>
      <c r="AA140" s="109">
        <f t="shared" si="188"/>
        <v>0</v>
      </c>
      <c r="AB140" s="301"/>
      <c r="AC140" s="114">
        <f t="shared" si="166"/>
        <v>9.0001700000000003E-4</v>
      </c>
      <c r="AD140" s="83" t="str">
        <f t="shared" si="116"/>
        <v>16-6</v>
      </c>
      <c r="AE140" s="226" t="str">
        <f t="shared" si="167"/>
        <v>16cs.Dávid II.</v>
      </c>
      <c r="AF140"/>
      <c r="AG140" s="99">
        <f t="shared" si="168"/>
        <v>15</v>
      </c>
      <c r="AH140" s="102" t="s">
        <v>87</v>
      </c>
      <c r="AI140" s="232" t="str">
        <f t="shared" si="169"/>
        <v>3-6</v>
      </c>
      <c r="AJ140" s="232">
        <f t="shared" si="170"/>
        <v>2.000196E-4</v>
      </c>
      <c r="AK140" s="232" t="str">
        <f t="shared" si="171"/>
        <v>3cs.Arany III.</v>
      </c>
      <c r="AL140" t="str">
        <f t="shared" si="114"/>
        <v>0</v>
      </c>
    </row>
    <row r="141" spans="1:38" ht="14.25" thickTop="1" thickBot="1" x14ac:dyDescent="0.25">
      <c r="A141" s="306"/>
      <c r="B141" s="2" t="s">
        <v>6</v>
      </c>
      <c r="C141" s="251" t="s">
        <v>45</v>
      </c>
      <c r="D141" s="26">
        <f>'1 forduló'!D144</f>
        <v>0</v>
      </c>
      <c r="E141" s="27">
        <f>'2 forduló'!D144</f>
        <v>0</v>
      </c>
      <c r="F141" s="28">
        <f>'3 forduló'!D144</f>
        <v>0</v>
      </c>
      <c r="G141" s="28">
        <f>'4 forduló'!D144</f>
        <v>0</v>
      </c>
      <c r="H141" s="28">
        <f>'5 forduló'!D144</f>
        <v>0</v>
      </c>
      <c r="I141" s="28">
        <f>'6 forduló'!D144</f>
        <v>0</v>
      </c>
      <c r="J141" s="28">
        <f>'7 forduló'!D144</f>
        <v>0</v>
      </c>
      <c r="K141" s="28">
        <f>'8 forduló'!D144</f>
        <v>0</v>
      </c>
      <c r="L141" s="28">
        <f>'9 forduló'!D144</f>
        <v>0</v>
      </c>
      <c r="M141" s="21">
        <f t="shared" si="185"/>
        <v>0</v>
      </c>
      <c r="N141" s="317"/>
      <c r="P141" s="304"/>
      <c r="Q141" s="73" t="str">
        <f>C186</f>
        <v>17-6</v>
      </c>
      <c r="R141" s="73" t="b">
        <f t="shared" ref="R141:AA141" si="189">D186</f>
        <v>0</v>
      </c>
      <c r="S141" s="73" t="b">
        <f t="shared" si="189"/>
        <v>0</v>
      </c>
      <c r="T141" s="73" t="b">
        <f t="shared" si="189"/>
        <v>0</v>
      </c>
      <c r="U141" s="73" t="b">
        <f t="shared" si="189"/>
        <v>0</v>
      </c>
      <c r="V141" s="73" t="b">
        <f t="shared" si="189"/>
        <v>0</v>
      </c>
      <c r="W141" s="73" t="b">
        <f t="shared" si="189"/>
        <v>0</v>
      </c>
      <c r="X141" s="73" t="b">
        <f t="shared" si="189"/>
        <v>0</v>
      </c>
      <c r="Y141" s="73" t="b">
        <f t="shared" si="189"/>
        <v>0</v>
      </c>
      <c r="Z141" s="73" t="b">
        <f t="shared" si="189"/>
        <v>0</v>
      </c>
      <c r="AA141" s="109">
        <f t="shared" si="189"/>
        <v>0</v>
      </c>
      <c r="AB141" s="301"/>
      <c r="AC141" s="114">
        <f t="shared" si="166"/>
        <v>1.6800000000000011E-8</v>
      </c>
      <c r="AD141" s="83" t="str">
        <f t="shared" si="116"/>
        <v>17-6</v>
      </c>
      <c r="AE141" s="226" t="str">
        <f t="shared" si="167"/>
        <v>17cs</v>
      </c>
      <c r="AF141"/>
      <c r="AG141" s="99">
        <f t="shared" si="168"/>
        <v>17</v>
      </c>
      <c r="AH141" s="102" t="s">
        <v>88</v>
      </c>
      <c r="AI141" s="232" t="str">
        <f t="shared" si="169"/>
        <v>17-6</v>
      </c>
      <c r="AJ141" s="232">
        <f t="shared" si="170"/>
        <v>1.6800000000000011E-8</v>
      </c>
      <c r="AK141" s="232" t="str">
        <f t="shared" si="171"/>
        <v>17cs</v>
      </c>
      <c r="AL141" t="str">
        <f t="shared" si="114"/>
        <v>0</v>
      </c>
    </row>
    <row r="142" spans="1:38" ht="14.25" thickTop="1" thickBot="1" x14ac:dyDescent="0.25">
      <c r="A142" s="307"/>
      <c r="B142" s="3" t="s">
        <v>7</v>
      </c>
      <c r="C142" s="252" t="s">
        <v>46</v>
      </c>
      <c r="D142" s="26">
        <f>'1 forduló'!D145</f>
        <v>0</v>
      </c>
      <c r="E142" s="27">
        <f>'2 forduló'!D145</f>
        <v>0</v>
      </c>
      <c r="F142" s="28">
        <f>'3 forduló'!D145</f>
        <v>0</v>
      </c>
      <c r="G142" s="28">
        <f>'4 forduló'!D145</f>
        <v>0</v>
      </c>
      <c r="H142" s="28">
        <f>'5 forduló'!D145</f>
        <v>0</v>
      </c>
      <c r="I142" s="28">
        <f>'6 forduló'!D145</f>
        <v>0</v>
      </c>
      <c r="J142" s="28">
        <f>'7 forduló'!D145</f>
        <v>0</v>
      </c>
      <c r="K142" s="28">
        <f>'8 forduló'!D145</f>
        <v>0</v>
      </c>
      <c r="L142" s="28">
        <f>'9 forduló'!D145</f>
        <v>0</v>
      </c>
      <c r="M142" s="22">
        <f t="shared" si="185"/>
        <v>0</v>
      </c>
      <c r="N142" s="318"/>
      <c r="P142" s="304"/>
      <c r="Q142" s="73" t="str">
        <f>C197</f>
        <v>18-6</v>
      </c>
      <c r="R142" s="73" t="b">
        <f t="shared" ref="R142:AA142" si="190">D197</f>
        <v>0</v>
      </c>
      <c r="S142" s="73" t="b">
        <f t="shared" si="190"/>
        <v>0</v>
      </c>
      <c r="T142" s="73" t="b">
        <f t="shared" si="190"/>
        <v>0</v>
      </c>
      <c r="U142" s="73" t="b">
        <f t="shared" si="190"/>
        <v>0</v>
      </c>
      <c r="V142" s="73" t="b">
        <f t="shared" si="190"/>
        <v>0</v>
      </c>
      <c r="W142" s="73" t="b">
        <f t="shared" si="190"/>
        <v>0</v>
      </c>
      <c r="X142" s="73" t="b">
        <f t="shared" si="190"/>
        <v>0</v>
      </c>
      <c r="Y142" s="73" t="b">
        <f t="shared" si="190"/>
        <v>0</v>
      </c>
      <c r="Z142" s="73" t="b">
        <f t="shared" si="190"/>
        <v>0</v>
      </c>
      <c r="AA142" s="109">
        <f t="shared" si="190"/>
        <v>0</v>
      </c>
      <c r="AB142" s="301"/>
      <c r="AC142" s="114">
        <f t="shared" si="166"/>
        <v>1.660000000000001E-8</v>
      </c>
      <c r="AD142" s="83" t="str">
        <f t="shared" si="116"/>
        <v>18-6</v>
      </c>
      <c r="AE142" s="226" t="str">
        <f t="shared" si="167"/>
        <v>18cs</v>
      </c>
      <c r="AF142"/>
      <c r="AG142" s="99">
        <f t="shared" si="168"/>
        <v>18</v>
      </c>
      <c r="AH142" s="102" t="s">
        <v>89</v>
      </c>
      <c r="AI142" s="232" t="str">
        <f t="shared" si="169"/>
        <v>18-6</v>
      </c>
      <c r="AJ142" s="232">
        <f t="shared" si="170"/>
        <v>1.660000000000001E-8</v>
      </c>
      <c r="AK142" s="232" t="str">
        <f t="shared" si="171"/>
        <v>18cs</v>
      </c>
      <c r="AL142" t="str">
        <f t="shared" si="114"/>
        <v>0</v>
      </c>
    </row>
    <row r="143" spans="1:38" ht="14.25" thickTop="1" thickBot="1" x14ac:dyDescent="0.25">
      <c r="D143" s="24">
        <f>SUM(D137:D142)</f>
        <v>0.5</v>
      </c>
      <c r="E143" s="24">
        <f t="shared" ref="E143:L143" si="191">SUM(E137:E142)</f>
        <v>1.5</v>
      </c>
      <c r="F143" s="24">
        <f t="shared" si="191"/>
        <v>3</v>
      </c>
      <c r="G143" s="24">
        <f t="shared" si="191"/>
        <v>2</v>
      </c>
      <c r="H143" s="24">
        <f t="shared" si="191"/>
        <v>1.5</v>
      </c>
      <c r="I143" s="24">
        <f t="shared" si="191"/>
        <v>3</v>
      </c>
      <c r="J143" s="24">
        <f t="shared" si="191"/>
        <v>4</v>
      </c>
      <c r="K143" s="24">
        <f t="shared" si="191"/>
        <v>0</v>
      </c>
      <c r="L143" s="24">
        <f t="shared" si="191"/>
        <v>1</v>
      </c>
      <c r="P143" s="304"/>
      <c r="Q143" s="73" t="str">
        <f>C208</f>
        <v>19-6</v>
      </c>
      <c r="R143" s="73" t="b">
        <f t="shared" ref="R143:AA143" si="192">D208</f>
        <v>0</v>
      </c>
      <c r="S143" s="73" t="b">
        <f t="shared" si="192"/>
        <v>0</v>
      </c>
      <c r="T143" s="73" t="b">
        <f t="shared" si="192"/>
        <v>0</v>
      </c>
      <c r="U143" s="73" t="b">
        <f t="shared" si="192"/>
        <v>0</v>
      </c>
      <c r="V143" s="73" t="b">
        <f t="shared" si="192"/>
        <v>0</v>
      </c>
      <c r="W143" s="73" t="b">
        <f t="shared" si="192"/>
        <v>0</v>
      </c>
      <c r="X143" s="73" t="b">
        <f t="shared" si="192"/>
        <v>0</v>
      </c>
      <c r="Y143" s="73" t="b">
        <f t="shared" si="192"/>
        <v>0</v>
      </c>
      <c r="Z143" s="73" t="b">
        <f t="shared" si="192"/>
        <v>0</v>
      </c>
      <c r="AA143" s="109">
        <f t="shared" si="192"/>
        <v>0</v>
      </c>
      <c r="AB143" s="301"/>
      <c r="AC143" s="114">
        <f t="shared" si="166"/>
        <v>1.6400000000000011E-8</v>
      </c>
      <c r="AD143" s="83" t="str">
        <f t="shared" si="116"/>
        <v>19-6</v>
      </c>
      <c r="AE143" s="226" t="str">
        <f t="shared" si="167"/>
        <v>19cs</v>
      </c>
      <c r="AF143"/>
      <c r="AG143" s="99">
        <f t="shared" si="168"/>
        <v>19</v>
      </c>
      <c r="AH143" s="102" t="s">
        <v>90</v>
      </c>
      <c r="AI143" s="232" t="str">
        <f t="shared" si="169"/>
        <v>19-6</v>
      </c>
      <c r="AJ143" s="232">
        <f t="shared" si="170"/>
        <v>1.6400000000000011E-8</v>
      </c>
      <c r="AK143" s="232" t="str">
        <f t="shared" si="171"/>
        <v>19cs</v>
      </c>
      <c r="AL143" t="str">
        <f t="shared" si="114"/>
        <v>0</v>
      </c>
    </row>
    <row r="144" spans="1:38" ht="14.25" thickTop="1" thickBot="1" x14ac:dyDescent="0.25">
      <c r="D144" s="46"/>
      <c r="E144" s="46"/>
      <c r="F144" s="46"/>
      <c r="G144" s="46"/>
      <c r="H144" s="46"/>
      <c r="I144" s="46"/>
      <c r="J144" s="46"/>
      <c r="K144" s="46"/>
      <c r="L144" s="46"/>
      <c r="P144" s="304"/>
      <c r="Q144" s="73" t="str">
        <f>C219</f>
        <v>120-6</v>
      </c>
      <c r="R144" s="73" t="b">
        <f t="shared" ref="R144:AA144" si="193">D219</f>
        <v>0</v>
      </c>
      <c r="S144" s="73" t="b">
        <f t="shared" si="193"/>
        <v>0</v>
      </c>
      <c r="T144" s="73" t="b">
        <f t="shared" si="193"/>
        <v>0</v>
      </c>
      <c r="U144" s="73" t="b">
        <f t="shared" si="193"/>
        <v>0</v>
      </c>
      <c r="V144" s="73" t="b">
        <f t="shared" si="193"/>
        <v>0</v>
      </c>
      <c r="W144" s="73" t="b">
        <f t="shared" si="193"/>
        <v>0</v>
      </c>
      <c r="X144" s="73" t="b">
        <f t="shared" si="193"/>
        <v>0</v>
      </c>
      <c r="Y144" s="73" t="b">
        <f t="shared" si="193"/>
        <v>0</v>
      </c>
      <c r="Z144" s="73" t="b">
        <f t="shared" si="193"/>
        <v>0</v>
      </c>
      <c r="AA144" s="109">
        <f t="shared" si="193"/>
        <v>0</v>
      </c>
      <c r="AB144" s="302"/>
      <c r="AC144" s="114">
        <f t="shared" si="166"/>
        <v>1.6200000000000013E-8</v>
      </c>
      <c r="AD144" s="98" t="str">
        <f t="shared" si="116"/>
        <v>120-6</v>
      </c>
      <c r="AE144" s="226" t="str">
        <f t="shared" si="167"/>
        <v>20cs</v>
      </c>
      <c r="AF144"/>
      <c r="AG144" s="99">
        <f t="shared" si="168"/>
        <v>20</v>
      </c>
      <c r="AH144" s="102" t="s">
        <v>91</v>
      </c>
      <c r="AI144" s="232" t="str">
        <f t="shared" si="169"/>
        <v>120-6</v>
      </c>
      <c r="AJ144" s="232">
        <f t="shared" si="170"/>
        <v>1.6200000000000013E-8</v>
      </c>
      <c r="AK144" s="232" t="str">
        <f t="shared" si="171"/>
        <v>20cs</v>
      </c>
      <c r="AL144" t="str">
        <f t="shared" si="114"/>
        <v>0</v>
      </c>
    </row>
    <row r="145" spans="1:14" ht="13.5" thickBot="1" x14ac:dyDescent="0.25"/>
    <row r="146" spans="1:14" ht="16.5" thickBot="1" x14ac:dyDescent="0.3">
      <c r="A146" s="308" t="s">
        <v>0</v>
      </c>
      <c r="B146" s="309"/>
      <c r="C146" s="246" t="s">
        <v>134</v>
      </c>
      <c r="D146" s="313" t="s">
        <v>12</v>
      </c>
      <c r="E146" s="314"/>
      <c r="F146" s="315"/>
      <c r="G146" s="315"/>
      <c r="H146" s="315"/>
      <c r="I146" s="315"/>
      <c r="J146" s="315"/>
      <c r="K146" s="315"/>
      <c r="L146" s="315"/>
      <c r="M146" s="20" t="s">
        <v>16</v>
      </c>
      <c r="N146" s="316">
        <f>SUM(D154:L154)</f>
        <v>10</v>
      </c>
    </row>
    <row r="147" spans="1:14" ht="13.5" thickBot="1" x14ac:dyDescent="0.25">
      <c r="A147" s="305">
        <v>14</v>
      </c>
      <c r="B147" s="1"/>
      <c r="C147" s="250" t="s">
        <v>1</v>
      </c>
      <c r="D147" s="29" t="s">
        <v>13</v>
      </c>
      <c r="E147" s="30" t="s">
        <v>14</v>
      </c>
      <c r="F147" s="30" t="s">
        <v>15</v>
      </c>
      <c r="G147" s="30" t="s">
        <v>17</v>
      </c>
      <c r="H147" s="30" t="s">
        <v>18</v>
      </c>
      <c r="I147" s="30" t="s">
        <v>21</v>
      </c>
      <c r="J147" s="30" t="s">
        <v>22</v>
      </c>
      <c r="K147" s="30" t="s">
        <v>36</v>
      </c>
      <c r="L147" s="30" t="s">
        <v>37</v>
      </c>
      <c r="M147" s="39"/>
      <c r="N147" s="317"/>
    </row>
    <row r="148" spans="1:14" x14ac:dyDescent="0.2">
      <c r="A148" s="306"/>
      <c r="B148" s="2" t="s">
        <v>2</v>
      </c>
      <c r="C148" s="251" t="s">
        <v>182</v>
      </c>
      <c r="D148" s="26">
        <f>'1 forduló'!D151</f>
        <v>0</v>
      </c>
      <c r="E148" s="27">
        <f>'2 forduló'!D151</f>
        <v>0</v>
      </c>
      <c r="F148" s="28">
        <f>'3 forduló'!D151</f>
        <v>0</v>
      </c>
      <c r="G148" s="28">
        <f>'4 forduló'!D151</f>
        <v>1</v>
      </c>
      <c r="H148" s="28">
        <f>'5 forduló'!D151</f>
        <v>0</v>
      </c>
      <c r="I148" s="28">
        <f>'6 forduló'!D151</f>
        <v>1</v>
      </c>
      <c r="J148" s="28">
        <f>'7 forduló'!D151</f>
        <v>0</v>
      </c>
      <c r="K148" s="28">
        <f>'8 forduló'!D151</f>
        <v>1</v>
      </c>
      <c r="L148" s="28">
        <f>'9 forduló'!D151</f>
        <v>0</v>
      </c>
      <c r="M148" s="40">
        <f>SUM(D148:L148)</f>
        <v>3</v>
      </c>
      <c r="N148" s="317"/>
    </row>
    <row r="149" spans="1:14" x14ac:dyDescent="0.2">
      <c r="A149" s="306"/>
      <c r="B149" s="2" t="s">
        <v>3</v>
      </c>
      <c r="C149" s="251" t="s">
        <v>183</v>
      </c>
      <c r="D149" s="26">
        <f>'1 forduló'!D152</f>
        <v>0</v>
      </c>
      <c r="E149" s="27">
        <f>'2 forduló'!D152</f>
        <v>1</v>
      </c>
      <c r="F149" s="28">
        <f>'3 forduló'!D152</f>
        <v>0</v>
      </c>
      <c r="G149" s="28">
        <f>'4 forduló'!D152</f>
        <v>1</v>
      </c>
      <c r="H149" s="28">
        <f>'5 forduló'!D152</f>
        <v>0</v>
      </c>
      <c r="I149" s="28">
        <f>'6 forduló'!D152</f>
        <v>0</v>
      </c>
      <c r="J149" s="28">
        <f>'7 forduló'!D152</f>
        <v>0</v>
      </c>
      <c r="K149" s="28">
        <f>'8 forduló'!D152</f>
        <v>1</v>
      </c>
      <c r="L149" s="28">
        <f>'9 forduló'!D152</f>
        <v>0</v>
      </c>
      <c r="M149" s="21">
        <f t="shared" ref="M149:M153" si="194">SUM(D149:L149)</f>
        <v>3</v>
      </c>
      <c r="N149" s="317"/>
    </row>
    <row r="150" spans="1:14" x14ac:dyDescent="0.2">
      <c r="A150" s="306"/>
      <c r="B150" s="2" t="s">
        <v>4</v>
      </c>
      <c r="C150" s="251" t="s">
        <v>184</v>
      </c>
      <c r="D150" s="26">
        <f>'1 forduló'!D153</f>
        <v>0</v>
      </c>
      <c r="E150" s="27">
        <f>'2 forduló'!D153</f>
        <v>0</v>
      </c>
      <c r="F150" s="28">
        <f>'3 forduló'!D153</f>
        <v>0</v>
      </c>
      <c r="G150" s="28">
        <f>'4 forduló'!D153</f>
        <v>1</v>
      </c>
      <c r="H150" s="28">
        <f>'5 forduló'!D153</f>
        <v>0</v>
      </c>
      <c r="I150" s="28">
        <f>'6 forduló'!D153</f>
        <v>0</v>
      </c>
      <c r="J150" s="28">
        <f>'7 forduló'!D153</f>
        <v>0</v>
      </c>
      <c r="K150" s="28">
        <f>'8 forduló'!D153</f>
        <v>0</v>
      </c>
      <c r="L150" s="28">
        <f>'9 forduló'!D153</f>
        <v>0</v>
      </c>
      <c r="M150" s="21">
        <f t="shared" si="194"/>
        <v>1</v>
      </c>
      <c r="N150" s="317"/>
    </row>
    <row r="151" spans="1:14" x14ac:dyDescent="0.2">
      <c r="A151" s="306"/>
      <c r="B151" s="2" t="s">
        <v>5</v>
      </c>
      <c r="C151" s="251" t="s">
        <v>185</v>
      </c>
      <c r="D151" s="26">
        <f>'1 forduló'!D154</f>
        <v>0</v>
      </c>
      <c r="E151" s="27">
        <f>'2 forduló'!D154</f>
        <v>0</v>
      </c>
      <c r="F151" s="28">
        <f>'3 forduló'!D154</f>
        <v>0</v>
      </c>
      <c r="G151" s="28">
        <f>'4 forduló'!D154</f>
        <v>1</v>
      </c>
      <c r="H151" s="28">
        <f>'5 forduló'!D154</f>
        <v>0</v>
      </c>
      <c r="I151" s="28">
        <f>'6 forduló'!D154</f>
        <v>0</v>
      </c>
      <c r="J151" s="28">
        <f>'7 forduló'!D154</f>
        <v>1</v>
      </c>
      <c r="K151" s="28">
        <f>'8 forduló'!D154</f>
        <v>1</v>
      </c>
      <c r="L151" s="28">
        <f>'9 forduló'!D154</f>
        <v>0</v>
      </c>
      <c r="M151" s="21">
        <f t="shared" si="194"/>
        <v>3</v>
      </c>
      <c r="N151" s="317"/>
    </row>
    <row r="152" spans="1:14" x14ac:dyDescent="0.2">
      <c r="A152" s="306"/>
      <c r="B152" s="2" t="s">
        <v>6</v>
      </c>
      <c r="C152" s="251" t="s">
        <v>47</v>
      </c>
      <c r="D152" s="26">
        <f>'1 forduló'!D155</f>
        <v>0</v>
      </c>
      <c r="E152" s="27">
        <f>'2 forduló'!D155</f>
        <v>0</v>
      </c>
      <c r="F152" s="28">
        <f>'3 forduló'!D155</f>
        <v>0</v>
      </c>
      <c r="G152" s="28">
        <f>'4 forduló'!D155</f>
        <v>0</v>
      </c>
      <c r="H152" s="28">
        <f>'5 forduló'!D155</f>
        <v>0</v>
      </c>
      <c r="I152" s="28">
        <f>'6 forduló'!D155</f>
        <v>0</v>
      </c>
      <c r="J152" s="28">
        <f>'7 forduló'!D155</f>
        <v>0</v>
      </c>
      <c r="K152" s="28">
        <f>'8 forduló'!D155</f>
        <v>0</v>
      </c>
      <c r="L152" s="28">
        <f>'9 forduló'!D155</f>
        <v>0</v>
      </c>
      <c r="M152" s="21">
        <f t="shared" si="194"/>
        <v>0</v>
      </c>
      <c r="N152" s="317"/>
    </row>
    <row r="153" spans="1:14" ht="13.5" thickBot="1" x14ac:dyDescent="0.25">
      <c r="A153" s="307"/>
      <c r="B153" s="3" t="s">
        <v>7</v>
      </c>
      <c r="C153" s="252" t="s">
        <v>48</v>
      </c>
      <c r="D153" s="26">
        <f>'1 forduló'!D156</f>
        <v>0</v>
      </c>
      <c r="E153" s="27">
        <f>'2 forduló'!D156</f>
        <v>0</v>
      </c>
      <c r="F153" s="28">
        <f>'3 forduló'!D156</f>
        <v>0</v>
      </c>
      <c r="G153" s="28">
        <f>'4 forduló'!D156</f>
        <v>0</v>
      </c>
      <c r="H153" s="28">
        <f>'5 forduló'!D156</f>
        <v>0</v>
      </c>
      <c r="I153" s="28">
        <f>'6 forduló'!D156</f>
        <v>0</v>
      </c>
      <c r="J153" s="28">
        <f>'7 forduló'!D156</f>
        <v>0</v>
      </c>
      <c r="K153" s="28">
        <f>'8 forduló'!D156</f>
        <v>0</v>
      </c>
      <c r="L153" s="28">
        <f>'9 forduló'!D156</f>
        <v>0</v>
      </c>
      <c r="M153" s="22">
        <f t="shared" si="194"/>
        <v>0</v>
      </c>
      <c r="N153" s="318"/>
    </row>
    <row r="154" spans="1:14" ht="13.5" thickBot="1" x14ac:dyDescent="0.25">
      <c r="D154" s="24">
        <f>SUM(D148:D153)</f>
        <v>0</v>
      </c>
      <c r="E154" s="24">
        <f t="shared" ref="E154:L154" si="195">SUM(E148:E153)</f>
        <v>1</v>
      </c>
      <c r="F154" s="24">
        <f t="shared" si="195"/>
        <v>0</v>
      </c>
      <c r="G154" s="24">
        <f t="shared" si="195"/>
        <v>4</v>
      </c>
      <c r="H154" s="24">
        <f t="shared" si="195"/>
        <v>0</v>
      </c>
      <c r="I154" s="24">
        <f t="shared" si="195"/>
        <v>1</v>
      </c>
      <c r="J154" s="24">
        <f t="shared" si="195"/>
        <v>1</v>
      </c>
      <c r="K154" s="24">
        <f t="shared" si="195"/>
        <v>3</v>
      </c>
      <c r="L154" s="24">
        <f t="shared" si="195"/>
        <v>0</v>
      </c>
    </row>
    <row r="156" spans="1:14" ht="13.5" thickBot="1" x14ac:dyDescent="0.25"/>
    <row r="157" spans="1:14" ht="16.5" thickBot="1" x14ac:dyDescent="0.3">
      <c r="A157" s="308" t="s">
        <v>0</v>
      </c>
      <c r="B157" s="309"/>
      <c r="C157" s="246" t="s">
        <v>135</v>
      </c>
      <c r="D157" s="313" t="s">
        <v>12</v>
      </c>
      <c r="E157" s="314"/>
      <c r="F157" s="315"/>
      <c r="G157" s="315"/>
      <c r="H157" s="315"/>
      <c r="I157" s="315"/>
      <c r="J157" s="315"/>
      <c r="K157" s="315"/>
      <c r="L157" s="315"/>
      <c r="M157" s="20" t="s">
        <v>16</v>
      </c>
      <c r="N157" s="316">
        <f>SUM(D165:L165)</f>
        <v>15.5</v>
      </c>
    </row>
    <row r="158" spans="1:14" ht="13.5" thickBot="1" x14ac:dyDescent="0.25">
      <c r="A158" s="305">
        <v>15</v>
      </c>
      <c r="B158" s="1"/>
      <c r="C158" s="250" t="s">
        <v>1</v>
      </c>
      <c r="D158" s="29" t="s">
        <v>13</v>
      </c>
      <c r="E158" s="30" t="s">
        <v>14</v>
      </c>
      <c r="F158" s="30" t="s">
        <v>15</v>
      </c>
      <c r="G158" s="30" t="s">
        <v>17</v>
      </c>
      <c r="H158" s="30" t="s">
        <v>18</v>
      </c>
      <c r="I158" s="30" t="s">
        <v>21</v>
      </c>
      <c r="J158" s="30" t="s">
        <v>22</v>
      </c>
      <c r="K158" s="30" t="s">
        <v>36</v>
      </c>
      <c r="L158" s="30" t="s">
        <v>37</v>
      </c>
      <c r="M158" s="39"/>
      <c r="N158" s="317"/>
    </row>
    <row r="159" spans="1:14" x14ac:dyDescent="0.2">
      <c r="A159" s="306"/>
      <c r="B159" s="2" t="s">
        <v>2</v>
      </c>
      <c r="C159" s="251" t="s">
        <v>199</v>
      </c>
      <c r="D159" s="26">
        <f>'1 forduló'!D162</f>
        <v>0</v>
      </c>
      <c r="E159" s="27">
        <f>'2 forduló'!D162</f>
        <v>1</v>
      </c>
      <c r="F159" s="28">
        <f>'3 forduló'!D162</f>
        <v>1</v>
      </c>
      <c r="G159" s="28">
        <f>'4 forduló'!D162</f>
        <v>1</v>
      </c>
      <c r="H159" s="28">
        <f>'5 forduló'!D162</f>
        <v>0</v>
      </c>
      <c r="I159" s="28">
        <f>'6 forduló'!D162</f>
        <v>1</v>
      </c>
      <c r="J159" s="28">
        <f>'7 forduló'!D162</f>
        <v>0</v>
      </c>
      <c r="K159" s="28">
        <f>'8 forduló'!D162</f>
        <v>1</v>
      </c>
      <c r="L159" s="28">
        <f>'9 forduló'!D162</f>
        <v>0</v>
      </c>
      <c r="M159" s="40">
        <f>SUM(D159:L159)</f>
        <v>5</v>
      </c>
      <c r="N159" s="317"/>
    </row>
    <row r="160" spans="1:14" x14ac:dyDescent="0.2">
      <c r="A160" s="306"/>
      <c r="B160" s="2" t="s">
        <v>3</v>
      </c>
      <c r="C160" s="251" t="s">
        <v>186</v>
      </c>
      <c r="D160" s="26">
        <f>'1 forduló'!D163</f>
        <v>1</v>
      </c>
      <c r="E160" s="27">
        <f>'2 forduló'!D163</f>
        <v>0</v>
      </c>
      <c r="F160" s="28">
        <f>'3 forduló'!D163</f>
        <v>0.5</v>
      </c>
      <c r="G160" s="28">
        <f>'4 forduló'!D163</f>
        <v>1</v>
      </c>
      <c r="H160" s="28">
        <f>'5 forduló'!D163</f>
        <v>0</v>
      </c>
      <c r="I160" s="28">
        <f>'6 forduló'!D163</f>
        <v>0</v>
      </c>
      <c r="J160" s="28">
        <f>'7 forduló'!D163</f>
        <v>0</v>
      </c>
      <c r="K160" s="28">
        <f>'8 forduló'!D163</f>
        <v>1</v>
      </c>
      <c r="L160" s="28">
        <f>'9 forduló'!D163</f>
        <v>0</v>
      </c>
      <c r="M160" s="21">
        <f t="shared" ref="M160:M164" si="196">SUM(D160:L160)</f>
        <v>3.5</v>
      </c>
      <c r="N160" s="317"/>
    </row>
    <row r="161" spans="1:14" x14ac:dyDescent="0.2">
      <c r="A161" s="306"/>
      <c r="B161" s="2" t="s">
        <v>4</v>
      </c>
      <c r="C161" s="251" t="s">
        <v>187</v>
      </c>
      <c r="D161" s="26">
        <f>'1 forduló'!D164</f>
        <v>1</v>
      </c>
      <c r="E161" s="27">
        <f>'2 forduló'!D164</f>
        <v>0</v>
      </c>
      <c r="F161" s="28">
        <f>'3 forduló'!D164</f>
        <v>1</v>
      </c>
      <c r="G161" s="28">
        <f>'4 forduló'!D164</f>
        <v>1</v>
      </c>
      <c r="H161" s="28">
        <f>'5 forduló'!D164</f>
        <v>0</v>
      </c>
      <c r="I161" s="28">
        <f>'6 forduló'!D164</f>
        <v>0</v>
      </c>
      <c r="J161" s="28">
        <f>'7 forduló'!D164</f>
        <v>0</v>
      </c>
      <c r="K161" s="28">
        <f>'8 forduló'!D164</f>
        <v>1</v>
      </c>
      <c r="L161" s="28">
        <f>'9 forduló'!D164</f>
        <v>0</v>
      </c>
      <c r="M161" s="21">
        <f t="shared" si="196"/>
        <v>4</v>
      </c>
      <c r="N161" s="317"/>
    </row>
    <row r="162" spans="1:14" x14ac:dyDescent="0.2">
      <c r="A162" s="306"/>
      <c r="B162" s="2" t="s">
        <v>5</v>
      </c>
      <c r="C162" s="251" t="s">
        <v>188</v>
      </c>
      <c r="D162" s="26">
        <f>'1 forduló'!D165</f>
        <v>1</v>
      </c>
      <c r="E162" s="27">
        <f>'2 forduló'!D165</f>
        <v>0</v>
      </c>
      <c r="F162" s="28">
        <f>'3 forduló'!D165</f>
        <v>1</v>
      </c>
      <c r="G162" s="28">
        <f>'4 forduló'!D165</f>
        <v>0</v>
      </c>
      <c r="H162" s="28">
        <f>'5 forduló'!D165</f>
        <v>0</v>
      </c>
      <c r="I162" s="28">
        <f>'6 forduló'!D165</f>
        <v>0</v>
      </c>
      <c r="J162" s="28">
        <f>'7 forduló'!D165</f>
        <v>0</v>
      </c>
      <c r="K162" s="28">
        <f>'8 forduló'!D165</f>
        <v>1</v>
      </c>
      <c r="L162" s="28">
        <f>'9 forduló'!D165</f>
        <v>0</v>
      </c>
      <c r="M162" s="21">
        <f t="shared" si="196"/>
        <v>3</v>
      </c>
      <c r="N162" s="317"/>
    </row>
    <row r="163" spans="1:14" x14ac:dyDescent="0.2">
      <c r="A163" s="306"/>
      <c r="B163" s="2" t="s">
        <v>6</v>
      </c>
      <c r="C163" s="251" t="s">
        <v>49</v>
      </c>
      <c r="D163" s="26">
        <f>'1 forduló'!D166</f>
        <v>0</v>
      </c>
      <c r="E163" s="27">
        <f>'2 forduló'!D166</f>
        <v>0</v>
      </c>
      <c r="F163" s="28">
        <f>'3 forduló'!D166</f>
        <v>0</v>
      </c>
      <c r="G163" s="28">
        <f>'4 forduló'!D166</f>
        <v>0</v>
      </c>
      <c r="H163" s="28">
        <f>'5 forduló'!D166</f>
        <v>0</v>
      </c>
      <c r="I163" s="28">
        <f>'6 forduló'!D166</f>
        <v>0</v>
      </c>
      <c r="J163" s="28">
        <f>'7 forduló'!D166</f>
        <v>0</v>
      </c>
      <c r="K163" s="28">
        <f>'8 forduló'!D166</f>
        <v>0</v>
      </c>
      <c r="L163" s="28">
        <f>'9 forduló'!D166</f>
        <v>0</v>
      </c>
      <c r="M163" s="21">
        <f t="shared" si="196"/>
        <v>0</v>
      </c>
      <c r="N163" s="317"/>
    </row>
    <row r="164" spans="1:14" ht="13.5" thickBot="1" x14ac:dyDescent="0.25">
      <c r="A164" s="307"/>
      <c r="B164" s="3" t="s">
        <v>7</v>
      </c>
      <c r="C164" s="252" t="s">
        <v>50</v>
      </c>
      <c r="D164" s="26">
        <f>'1 forduló'!D167</f>
        <v>0</v>
      </c>
      <c r="E164" s="27">
        <f>'2 forduló'!D167</f>
        <v>0</v>
      </c>
      <c r="F164" s="28">
        <f>'3 forduló'!D167</f>
        <v>0</v>
      </c>
      <c r="G164" s="28">
        <f>'4 forduló'!D167</f>
        <v>0</v>
      </c>
      <c r="H164" s="28">
        <f>'5 forduló'!D167</f>
        <v>0</v>
      </c>
      <c r="I164" s="28">
        <f>'6 forduló'!D167</f>
        <v>0</v>
      </c>
      <c r="J164" s="28">
        <f>'7 forduló'!D167</f>
        <v>0</v>
      </c>
      <c r="K164" s="28">
        <f>'8 forduló'!D167</f>
        <v>0</v>
      </c>
      <c r="L164" s="28">
        <f>'9 forduló'!D167</f>
        <v>0</v>
      </c>
      <c r="M164" s="22">
        <f t="shared" si="196"/>
        <v>0</v>
      </c>
      <c r="N164" s="318"/>
    </row>
    <row r="165" spans="1:14" ht="13.5" thickBot="1" x14ac:dyDescent="0.25">
      <c r="D165" s="24">
        <f>SUM(D159:D164)</f>
        <v>3</v>
      </c>
      <c r="E165" s="24">
        <f t="shared" ref="E165:L165" si="197">SUM(E159:E164)</f>
        <v>1</v>
      </c>
      <c r="F165" s="24">
        <f t="shared" si="197"/>
        <v>3.5</v>
      </c>
      <c r="G165" s="24">
        <f t="shared" si="197"/>
        <v>3</v>
      </c>
      <c r="H165" s="24">
        <f t="shared" si="197"/>
        <v>0</v>
      </c>
      <c r="I165" s="24">
        <f t="shared" si="197"/>
        <v>1</v>
      </c>
      <c r="J165" s="24">
        <f t="shared" si="197"/>
        <v>0</v>
      </c>
      <c r="K165" s="24">
        <f t="shared" si="197"/>
        <v>4</v>
      </c>
      <c r="L165" s="24">
        <f t="shared" si="197"/>
        <v>0</v>
      </c>
    </row>
    <row r="167" spans="1:14" ht="13.5" thickBot="1" x14ac:dyDescent="0.25"/>
    <row r="168" spans="1:14" ht="16.5" thickBot="1" x14ac:dyDescent="0.3">
      <c r="A168" s="308" t="s">
        <v>0</v>
      </c>
      <c r="B168" s="309"/>
      <c r="C168" s="246" t="s">
        <v>136</v>
      </c>
      <c r="D168" s="313" t="s">
        <v>12</v>
      </c>
      <c r="E168" s="314"/>
      <c r="F168" s="315"/>
      <c r="G168" s="315"/>
      <c r="H168" s="315"/>
      <c r="I168" s="315"/>
      <c r="J168" s="315"/>
      <c r="K168" s="315"/>
      <c r="L168" s="315"/>
      <c r="M168" s="20" t="s">
        <v>16</v>
      </c>
      <c r="N168" s="316">
        <f>SUM(D176:L176)</f>
        <v>9</v>
      </c>
    </row>
    <row r="169" spans="1:14" ht="13.5" thickBot="1" x14ac:dyDescent="0.25">
      <c r="A169" s="305">
        <v>16</v>
      </c>
      <c r="B169" s="1"/>
      <c r="C169" s="250" t="s">
        <v>1</v>
      </c>
      <c r="D169" s="29" t="s">
        <v>13</v>
      </c>
      <c r="E169" s="30" t="s">
        <v>14</v>
      </c>
      <c r="F169" s="30" t="s">
        <v>15</v>
      </c>
      <c r="G169" s="30" t="s">
        <v>17</v>
      </c>
      <c r="H169" s="30" t="s">
        <v>18</v>
      </c>
      <c r="I169" s="30" t="s">
        <v>21</v>
      </c>
      <c r="J169" s="30" t="s">
        <v>22</v>
      </c>
      <c r="K169" s="30" t="s">
        <v>36</v>
      </c>
      <c r="L169" s="30" t="s">
        <v>37</v>
      </c>
      <c r="M169" s="39"/>
      <c r="N169" s="317"/>
    </row>
    <row r="170" spans="1:14" x14ac:dyDescent="0.2">
      <c r="A170" s="306"/>
      <c r="B170" s="2" t="s">
        <v>2</v>
      </c>
      <c r="C170" s="251" t="s">
        <v>200</v>
      </c>
      <c r="D170" s="26">
        <f>'1 forduló'!D173</f>
        <v>0</v>
      </c>
      <c r="E170" s="27">
        <f>'2 forduló'!D173</f>
        <v>1</v>
      </c>
      <c r="F170" s="28">
        <f>'3 forduló'!D173</f>
        <v>0</v>
      </c>
      <c r="G170" s="28">
        <f>'4 forduló'!D173</f>
        <v>0</v>
      </c>
      <c r="H170" s="28">
        <f>'5 forduló'!D173</f>
        <v>1</v>
      </c>
      <c r="I170" s="28">
        <f>'6 forduló'!D173</f>
        <v>0</v>
      </c>
      <c r="J170" s="28">
        <f>'7 forduló'!D173</f>
        <v>0</v>
      </c>
      <c r="K170" s="28">
        <f>'8 forduló'!D173</f>
        <v>0</v>
      </c>
      <c r="L170" s="28">
        <f>'9 forduló'!D173</f>
        <v>0</v>
      </c>
      <c r="M170" s="40">
        <f>SUM(D170:L170)</f>
        <v>2</v>
      </c>
      <c r="N170" s="317"/>
    </row>
    <row r="171" spans="1:14" x14ac:dyDescent="0.2">
      <c r="A171" s="306"/>
      <c r="B171" s="2" t="s">
        <v>3</v>
      </c>
      <c r="C171" s="251" t="s">
        <v>190</v>
      </c>
      <c r="D171" s="26">
        <f>'1 forduló'!D174</f>
        <v>0</v>
      </c>
      <c r="E171" s="27">
        <f>'2 forduló'!D174</f>
        <v>1</v>
      </c>
      <c r="F171" s="28">
        <f>'3 forduló'!D174</f>
        <v>0</v>
      </c>
      <c r="G171" s="28">
        <f>'4 forduló'!D174</f>
        <v>0</v>
      </c>
      <c r="H171" s="28">
        <f>'5 forduló'!D174</f>
        <v>1</v>
      </c>
      <c r="I171" s="28">
        <f>'6 forduló'!D174</f>
        <v>1</v>
      </c>
      <c r="J171" s="28">
        <f>'7 forduló'!D174</f>
        <v>0</v>
      </c>
      <c r="K171" s="28">
        <f>'8 forduló'!D174</f>
        <v>0</v>
      </c>
      <c r="L171" s="28">
        <f>'9 forduló'!D174</f>
        <v>1</v>
      </c>
      <c r="M171" s="21">
        <f t="shared" ref="M171:M175" si="198">SUM(D171:L171)</f>
        <v>4</v>
      </c>
      <c r="N171" s="317"/>
    </row>
    <row r="172" spans="1:14" x14ac:dyDescent="0.2">
      <c r="A172" s="306"/>
      <c r="B172" s="2" t="s">
        <v>4</v>
      </c>
      <c r="C172" s="251" t="s">
        <v>191</v>
      </c>
      <c r="D172" s="26">
        <f>'1 forduló'!D175</f>
        <v>0</v>
      </c>
      <c r="E172" s="27">
        <f>'2 forduló'!D175</f>
        <v>0</v>
      </c>
      <c r="F172" s="28">
        <f>'3 forduló'!D175</f>
        <v>0</v>
      </c>
      <c r="G172" s="28">
        <f>'4 forduló'!D175</f>
        <v>0</v>
      </c>
      <c r="H172" s="28">
        <f>'5 forduló'!D175</f>
        <v>0</v>
      </c>
      <c r="I172" s="28">
        <f>'6 forduló'!D175</f>
        <v>0</v>
      </c>
      <c r="J172" s="28">
        <f>'7 forduló'!D175</f>
        <v>0</v>
      </c>
      <c r="K172" s="28">
        <f>'8 forduló'!D175</f>
        <v>1</v>
      </c>
      <c r="L172" s="28">
        <f>'9 forduló'!D175</f>
        <v>0</v>
      </c>
      <c r="M172" s="21">
        <f t="shared" si="198"/>
        <v>1</v>
      </c>
      <c r="N172" s="317"/>
    </row>
    <row r="173" spans="1:14" x14ac:dyDescent="0.2">
      <c r="A173" s="306"/>
      <c r="B173" s="2" t="s">
        <v>5</v>
      </c>
      <c r="C173" s="251" t="s">
        <v>192</v>
      </c>
      <c r="D173" s="26">
        <f>'1 forduló'!D176</f>
        <v>0</v>
      </c>
      <c r="E173" s="27">
        <f>'2 forduló'!D176</f>
        <v>0</v>
      </c>
      <c r="F173" s="28">
        <f>'3 forduló'!D176</f>
        <v>0</v>
      </c>
      <c r="G173" s="28">
        <f>'4 forduló'!D176</f>
        <v>0</v>
      </c>
      <c r="H173" s="28">
        <f>'5 forduló'!D176</f>
        <v>1</v>
      </c>
      <c r="I173" s="28">
        <f>'6 forduló'!D176</f>
        <v>1</v>
      </c>
      <c r="J173" s="28">
        <f>'7 forduló'!D176</f>
        <v>0</v>
      </c>
      <c r="K173" s="28">
        <f>'8 forduló'!D176</f>
        <v>0</v>
      </c>
      <c r="L173" s="28">
        <f>'9 forduló'!D176</f>
        <v>0</v>
      </c>
      <c r="M173" s="21">
        <f t="shared" si="198"/>
        <v>2</v>
      </c>
      <c r="N173" s="317"/>
    </row>
    <row r="174" spans="1:14" x14ac:dyDescent="0.2">
      <c r="A174" s="306"/>
      <c r="B174" s="2" t="s">
        <v>6</v>
      </c>
      <c r="C174" s="251" t="s">
        <v>51</v>
      </c>
      <c r="D174" s="26">
        <f>'1 forduló'!D177</f>
        <v>0</v>
      </c>
      <c r="E174" s="27">
        <f>'2 forduló'!D177</f>
        <v>0</v>
      </c>
      <c r="F174" s="28">
        <f>'3 forduló'!D177</f>
        <v>0</v>
      </c>
      <c r="G174" s="28">
        <f>'4 forduló'!D177</f>
        <v>0</v>
      </c>
      <c r="H174" s="28">
        <f>'5 forduló'!D177</f>
        <v>0</v>
      </c>
      <c r="I174" s="28">
        <f>'6 forduló'!D177</f>
        <v>0</v>
      </c>
      <c r="J174" s="28">
        <f>'7 forduló'!D177</f>
        <v>0</v>
      </c>
      <c r="K174" s="28">
        <f>'8 forduló'!D177</f>
        <v>0</v>
      </c>
      <c r="L174" s="28">
        <f>'9 forduló'!D177</f>
        <v>0</v>
      </c>
      <c r="M174" s="21">
        <f t="shared" si="198"/>
        <v>0</v>
      </c>
      <c r="N174" s="317"/>
    </row>
    <row r="175" spans="1:14" ht="13.5" thickBot="1" x14ac:dyDescent="0.25">
      <c r="A175" s="307"/>
      <c r="B175" s="3" t="s">
        <v>7</v>
      </c>
      <c r="C175" s="252" t="s">
        <v>52</v>
      </c>
      <c r="D175" s="26">
        <f>'1 forduló'!D178</f>
        <v>0</v>
      </c>
      <c r="E175" s="27">
        <f>'2 forduló'!D178</f>
        <v>0</v>
      </c>
      <c r="F175" s="28">
        <f>'3 forduló'!D178</f>
        <v>0</v>
      </c>
      <c r="G175" s="28">
        <f>'4 forduló'!D178</f>
        <v>0</v>
      </c>
      <c r="H175" s="28">
        <f>'5 forduló'!D178</f>
        <v>0</v>
      </c>
      <c r="I175" s="28">
        <f>'6 forduló'!D178</f>
        <v>0</v>
      </c>
      <c r="J175" s="28">
        <f>'7 forduló'!D178</f>
        <v>0</v>
      </c>
      <c r="K175" s="28">
        <f>'8 forduló'!D178</f>
        <v>0</v>
      </c>
      <c r="L175" s="28">
        <f>'9 forduló'!D178</f>
        <v>0</v>
      </c>
      <c r="M175" s="22">
        <f t="shared" si="198"/>
        <v>0</v>
      </c>
      <c r="N175" s="318"/>
    </row>
    <row r="176" spans="1:14" ht="13.5" thickBot="1" x14ac:dyDescent="0.25">
      <c r="D176" s="24">
        <f>SUM(D170:D175)</f>
        <v>0</v>
      </c>
      <c r="E176" s="24">
        <f t="shared" ref="E176:L176" si="199">SUM(E170:E175)</f>
        <v>2</v>
      </c>
      <c r="F176" s="24">
        <f t="shared" si="199"/>
        <v>0</v>
      </c>
      <c r="G176" s="24">
        <f t="shared" si="199"/>
        <v>0</v>
      </c>
      <c r="H176" s="24">
        <f t="shared" si="199"/>
        <v>3</v>
      </c>
      <c r="I176" s="24">
        <f t="shared" si="199"/>
        <v>2</v>
      </c>
      <c r="J176" s="24">
        <f t="shared" si="199"/>
        <v>0</v>
      </c>
      <c r="K176" s="24">
        <f t="shared" si="199"/>
        <v>1</v>
      </c>
      <c r="L176" s="24">
        <f t="shared" si="199"/>
        <v>1</v>
      </c>
    </row>
    <row r="178" spans="1:14" ht="13.5" thickBot="1" x14ac:dyDescent="0.25"/>
    <row r="179" spans="1:14" ht="16.5" thickBot="1" x14ac:dyDescent="0.3">
      <c r="A179" s="308" t="s">
        <v>0</v>
      </c>
      <c r="B179" s="309"/>
      <c r="C179" s="246" t="s">
        <v>98</v>
      </c>
      <c r="D179" s="313" t="s">
        <v>12</v>
      </c>
      <c r="E179" s="314"/>
      <c r="F179" s="315"/>
      <c r="G179" s="315"/>
      <c r="H179" s="315"/>
      <c r="I179" s="315"/>
      <c r="J179" s="315"/>
      <c r="K179" s="315"/>
      <c r="L179" s="315"/>
      <c r="M179" s="20" t="s">
        <v>16</v>
      </c>
      <c r="N179" s="316">
        <f>SUM(D187:L187)</f>
        <v>0</v>
      </c>
    </row>
    <row r="180" spans="1:14" ht="13.5" thickBot="1" x14ac:dyDescent="0.25">
      <c r="A180" s="305">
        <v>17</v>
      </c>
      <c r="B180" s="1"/>
      <c r="C180" s="250" t="s">
        <v>1</v>
      </c>
      <c r="D180" s="29" t="s">
        <v>13</v>
      </c>
      <c r="E180" s="30" t="s">
        <v>14</v>
      </c>
      <c r="F180" s="30" t="s">
        <v>15</v>
      </c>
      <c r="G180" s="30" t="s">
        <v>17</v>
      </c>
      <c r="H180" s="30" t="s">
        <v>18</v>
      </c>
      <c r="I180" s="30" t="s">
        <v>21</v>
      </c>
      <c r="J180" s="30" t="s">
        <v>22</v>
      </c>
      <c r="K180" s="30" t="s">
        <v>36</v>
      </c>
      <c r="L180" s="30" t="s">
        <v>37</v>
      </c>
      <c r="M180" s="39"/>
      <c r="N180" s="317"/>
    </row>
    <row r="181" spans="1:14" x14ac:dyDescent="0.2">
      <c r="A181" s="306"/>
      <c r="B181" s="2" t="s">
        <v>2</v>
      </c>
      <c r="C181" s="251" t="s">
        <v>53</v>
      </c>
      <c r="D181" s="26" t="b">
        <f>'1 forduló'!D184</f>
        <v>0</v>
      </c>
      <c r="E181" s="27" t="b">
        <f>'2 forduló'!D184</f>
        <v>0</v>
      </c>
      <c r="F181" s="28" t="b">
        <f>'3 forduló'!D184</f>
        <v>0</v>
      </c>
      <c r="G181" s="28" t="b">
        <f>'4 forduló'!D184</f>
        <v>0</v>
      </c>
      <c r="H181" s="28" t="b">
        <f>'5 forduló'!D184</f>
        <v>0</v>
      </c>
      <c r="I181" s="28" t="b">
        <f>'6 forduló'!D184</f>
        <v>0</v>
      </c>
      <c r="J181" s="28" t="b">
        <f>'7 forduló'!D184</f>
        <v>0</v>
      </c>
      <c r="K181" s="28" t="b">
        <f>'8 forduló'!D184</f>
        <v>0</v>
      </c>
      <c r="L181" s="28" t="b">
        <f>'9 forduló'!D184</f>
        <v>0</v>
      </c>
      <c r="M181" s="40">
        <f>SUM(D181:L181)</f>
        <v>0</v>
      </c>
      <c r="N181" s="317"/>
    </row>
    <row r="182" spans="1:14" x14ac:dyDescent="0.2">
      <c r="A182" s="306"/>
      <c r="B182" s="2" t="s">
        <v>3</v>
      </c>
      <c r="C182" s="251" t="s">
        <v>54</v>
      </c>
      <c r="D182" s="26" t="b">
        <f>'1 forduló'!D185</f>
        <v>0</v>
      </c>
      <c r="E182" s="27" t="b">
        <f>'2 forduló'!D185</f>
        <v>0</v>
      </c>
      <c r="F182" s="28" t="b">
        <f>'3 forduló'!D185</f>
        <v>0</v>
      </c>
      <c r="G182" s="28" t="b">
        <f>'4 forduló'!D185</f>
        <v>0</v>
      </c>
      <c r="H182" s="28" t="b">
        <f>'5 forduló'!D185</f>
        <v>0</v>
      </c>
      <c r="I182" s="28" t="b">
        <f>'6 forduló'!D185</f>
        <v>0</v>
      </c>
      <c r="J182" s="28" t="b">
        <f>'7 forduló'!D185</f>
        <v>0</v>
      </c>
      <c r="K182" s="28" t="b">
        <f>'8 forduló'!D185</f>
        <v>0</v>
      </c>
      <c r="L182" s="28" t="b">
        <f>'9 forduló'!D185</f>
        <v>0</v>
      </c>
      <c r="M182" s="21">
        <f t="shared" ref="M182:M186" si="200">SUM(D182:L182)</f>
        <v>0</v>
      </c>
      <c r="N182" s="317"/>
    </row>
    <row r="183" spans="1:14" x14ac:dyDescent="0.2">
      <c r="A183" s="306"/>
      <c r="B183" s="2" t="s">
        <v>4</v>
      </c>
      <c r="C183" s="251" t="s">
        <v>55</v>
      </c>
      <c r="D183" s="26" t="b">
        <f>'1 forduló'!D186</f>
        <v>0</v>
      </c>
      <c r="E183" s="27" t="b">
        <f>'2 forduló'!D186</f>
        <v>0</v>
      </c>
      <c r="F183" s="28" t="b">
        <f>'3 forduló'!D186</f>
        <v>0</v>
      </c>
      <c r="G183" s="28" t="b">
        <f>'4 forduló'!D186</f>
        <v>0</v>
      </c>
      <c r="H183" s="28" t="b">
        <f>'5 forduló'!D186</f>
        <v>0</v>
      </c>
      <c r="I183" s="28" t="b">
        <f>'6 forduló'!D186</f>
        <v>0</v>
      </c>
      <c r="J183" s="28" t="b">
        <f>'7 forduló'!D186</f>
        <v>0</v>
      </c>
      <c r="K183" s="28" t="b">
        <f>'8 forduló'!D186</f>
        <v>0</v>
      </c>
      <c r="L183" s="28" t="b">
        <f>'9 forduló'!D186</f>
        <v>0</v>
      </c>
      <c r="M183" s="21">
        <f t="shared" si="200"/>
        <v>0</v>
      </c>
      <c r="N183" s="317"/>
    </row>
    <row r="184" spans="1:14" x14ac:dyDescent="0.2">
      <c r="A184" s="306"/>
      <c r="B184" s="2" t="s">
        <v>5</v>
      </c>
      <c r="C184" s="251" t="s">
        <v>56</v>
      </c>
      <c r="D184" s="26" t="b">
        <f>'1 forduló'!D187</f>
        <v>0</v>
      </c>
      <c r="E184" s="27" t="b">
        <f>'2 forduló'!D187</f>
        <v>0</v>
      </c>
      <c r="F184" s="28" t="b">
        <f>'3 forduló'!D187</f>
        <v>0</v>
      </c>
      <c r="G184" s="28" t="b">
        <f>'4 forduló'!D187</f>
        <v>0</v>
      </c>
      <c r="H184" s="28" t="b">
        <f>'5 forduló'!D187</f>
        <v>0</v>
      </c>
      <c r="I184" s="28" t="b">
        <f>'6 forduló'!D187</f>
        <v>0</v>
      </c>
      <c r="J184" s="28" t="b">
        <f>'7 forduló'!D187</f>
        <v>0</v>
      </c>
      <c r="K184" s="28" t="b">
        <f>'8 forduló'!D187</f>
        <v>0</v>
      </c>
      <c r="L184" s="28" t="b">
        <f>'9 forduló'!D187</f>
        <v>0</v>
      </c>
      <c r="M184" s="21">
        <f t="shared" si="200"/>
        <v>0</v>
      </c>
      <c r="N184" s="317"/>
    </row>
    <row r="185" spans="1:14" x14ac:dyDescent="0.2">
      <c r="A185" s="306"/>
      <c r="B185" s="2" t="s">
        <v>6</v>
      </c>
      <c r="C185" s="251" t="s">
        <v>57</v>
      </c>
      <c r="D185" s="26" t="b">
        <f>'1 forduló'!D188</f>
        <v>0</v>
      </c>
      <c r="E185" s="27" t="b">
        <f>'2 forduló'!D188</f>
        <v>0</v>
      </c>
      <c r="F185" s="28" t="b">
        <f>'3 forduló'!D188</f>
        <v>0</v>
      </c>
      <c r="G185" s="28" t="b">
        <f>'4 forduló'!D188</f>
        <v>0</v>
      </c>
      <c r="H185" s="28" t="b">
        <f>'5 forduló'!D188</f>
        <v>0</v>
      </c>
      <c r="I185" s="28" t="b">
        <f>'6 forduló'!D188</f>
        <v>0</v>
      </c>
      <c r="J185" s="28" t="b">
        <f>'7 forduló'!D188</f>
        <v>0</v>
      </c>
      <c r="K185" s="28" t="b">
        <f>'8 forduló'!D188</f>
        <v>0</v>
      </c>
      <c r="L185" s="28" t="b">
        <f>'9 forduló'!D188</f>
        <v>0</v>
      </c>
      <c r="M185" s="21">
        <f t="shared" si="200"/>
        <v>0</v>
      </c>
      <c r="N185" s="317"/>
    </row>
    <row r="186" spans="1:14" ht="13.5" thickBot="1" x14ac:dyDescent="0.25">
      <c r="A186" s="307"/>
      <c r="B186" s="3" t="s">
        <v>7</v>
      </c>
      <c r="C186" s="252" t="s">
        <v>58</v>
      </c>
      <c r="D186" s="26" t="b">
        <f>'1 forduló'!D189</f>
        <v>0</v>
      </c>
      <c r="E186" s="27" t="b">
        <f>'2 forduló'!D189</f>
        <v>0</v>
      </c>
      <c r="F186" s="28" t="b">
        <f>'3 forduló'!D189</f>
        <v>0</v>
      </c>
      <c r="G186" s="28" t="b">
        <f>'4 forduló'!D189</f>
        <v>0</v>
      </c>
      <c r="H186" s="28" t="b">
        <f>'5 forduló'!D189</f>
        <v>0</v>
      </c>
      <c r="I186" s="28" t="b">
        <f>'6 forduló'!D189</f>
        <v>0</v>
      </c>
      <c r="J186" s="28" t="b">
        <f>'7 forduló'!D189</f>
        <v>0</v>
      </c>
      <c r="K186" s="28" t="b">
        <f>'8 forduló'!D189</f>
        <v>0</v>
      </c>
      <c r="L186" s="28" t="b">
        <f>'9 forduló'!D189</f>
        <v>0</v>
      </c>
      <c r="M186" s="22">
        <f t="shared" si="200"/>
        <v>0</v>
      </c>
      <c r="N186" s="318"/>
    </row>
    <row r="187" spans="1:14" ht="13.5" thickBot="1" x14ac:dyDescent="0.25">
      <c r="D187" s="24">
        <f>SUM(D181:D186)</f>
        <v>0</v>
      </c>
      <c r="E187" s="24">
        <f t="shared" ref="E187:L187" si="201">SUM(E181:E186)</f>
        <v>0</v>
      </c>
      <c r="F187" s="24">
        <f t="shared" si="201"/>
        <v>0</v>
      </c>
      <c r="G187" s="24">
        <f t="shared" si="201"/>
        <v>0</v>
      </c>
      <c r="H187" s="24">
        <f t="shared" si="201"/>
        <v>0</v>
      </c>
      <c r="I187" s="24">
        <f t="shared" si="201"/>
        <v>0</v>
      </c>
      <c r="J187" s="24">
        <f t="shared" si="201"/>
        <v>0</v>
      </c>
      <c r="K187" s="24">
        <f t="shared" si="201"/>
        <v>0</v>
      </c>
      <c r="L187" s="24">
        <f t="shared" si="201"/>
        <v>0</v>
      </c>
    </row>
    <row r="189" spans="1:14" ht="13.5" thickBot="1" x14ac:dyDescent="0.25"/>
    <row r="190" spans="1:14" ht="16.5" thickBot="1" x14ac:dyDescent="0.3">
      <c r="A190" s="308" t="s">
        <v>0</v>
      </c>
      <c r="B190" s="309"/>
      <c r="C190" s="246" t="s">
        <v>97</v>
      </c>
      <c r="D190" s="313" t="s">
        <v>12</v>
      </c>
      <c r="E190" s="314"/>
      <c r="F190" s="315"/>
      <c r="G190" s="315"/>
      <c r="H190" s="315"/>
      <c r="I190" s="315"/>
      <c r="J190" s="315"/>
      <c r="K190" s="315"/>
      <c r="L190" s="315"/>
      <c r="M190" s="20" t="s">
        <v>16</v>
      </c>
      <c r="N190" s="316">
        <f>SUM(D198:L198)</f>
        <v>0</v>
      </c>
    </row>
    <row r="191" spans="1:14" ht="13.5" thickBot="1" x14ac:dyDescent="0.25">
      <c r="A191" s="305">
        <v>18</v>
      </c>
      <c r="B191" s="1"/>
      <c r="C191" s="250" t="s">
        <v>1</v>
      </c>
      <c r="D191" s="29" t="s">
        <v>13</v>
      </c>
      <c r="E191" s="30" t="s">
        <v>14</v>
      </c>
      <c r="F191" s="30" t="s">
        <v>15</v>
      </c>
      <c r="G191" s="30" t="s">
        <v>17</v>
      </c>
      <c r="H191" s="30" t="s">
        <v>18</v>
      </c>
      <c r="I191" s="30" t="s">
        <v>21</v>
      </c>
      <c r="J191" s="30" t="s">
        <v>22</v>
      </c>
      <c r="K191" s="30" t="s">
        <v>36</v>
      </c>
      <c r="L191" s="30" t="s">
        <v>37</v>
      </c>
      <c r="M191" s="39"/>
      <c r="N191" s="317"/>
    </row>
    <row r="192" spans="1:14" x14ac:dyDescent="0.2">
      <c r="A192" s="306"/>
      <c r="B192" s="2" t="s">
        <v>2</v>
      </c>
      <c r="C192" s="251" t="s">
        <v>59</v>
      </c>
      <c r="D192" s="26" t="b">
        <f>'1 forduló'!D195</f>
        <v>0</v>
      </c>
      <c r="E192" s="27" t="b">
        <f>'2 forduló'!D195</f>
        <v>0</v>
      </c>
      <c r="F192" s="28" t="b">
        <f>'3 forduló'!D195</f>
        <v>0</v>
      </c>
      <c r="G192" s="28" t="b">
        <f>'4 forduló'!D195</f>
        <v>0</v>
      </c>
      <c r="H192" s="28" t="b">
        <f>'5 forduló'!D195</f>
        <v>0</v>
      </c>
      <c r="I192" s="28" t="b">
        <f>'6 forduló'!D195</f>
        <v>0</v>
      </c>
      <c r="J192" s="28" t="b">
        <f>'7 forduló'!D195</f>
        <v>0</v>
      </c>
      <c r="K192" s="28" t="b">
        <f>'8 forduló'!D195</f>
        <v>0</v>
      </c>
      <c r="L192" s="28" t="b">
        <f>'9 forduló'!D195</f>
        <v>0</v>
      </c>
      <c r="M192" s="40">
        <f>SUM(D192:L192)</f>
        <v>0</v>
      </c>
      <c r="N192" s="317"/>
    </row>
    <row r="193" spans="1:14" x14ac:dyDescent="0.2">
      <c r="A193" s="306"/>
      <c r="B193" s="2" t="s">
        <v>3</v>
      </c>
      <c r="C193" s="251" t="s">
        <v>60</v>
      </c>
      <c r="D193" s="26" t="b">
        <f>'1 forduló'!D196</f>
        <v>0</v>
      </c>
      <c r="E193" s="27" t="b">
        <f>'2 forduló'!D196</f>
        <v>0</v>
      </c>
      <c r="F193" s="28" t="b">
        <f>'3 forduló'!D196</f>
        <v>0</v>
      </c>
      <c r="G193" s="28" t="b">
        <f>'4 forduló'!D196</f>
        <v>0</v>
      </c>
      <c r="H193" s="28" t="b">
        <f>'5 forduló'!D196</f>
        <v>0</v>
      </c>
      <c r="I193" s="28" t="b">
        <f>'6 forduló'!D196</f>
        <v>0</v>
      </c>
      <c r="J193" s="28" t="b">
        <f>'7 forduló'!D196</f>
        <v>0</v>
      </c>
      <c r="K193" s="28" t="b">
        <f>'8 forduló'!D196</f>
        <v>0</v>
      </c>
      <c r="L193" s="28" t="b">
        <f>'9 forduló'!D196</f>
        <v>0</v>
      </c>
      <c r="M193" s="21">
        <f t="shared" ref="M193:M197" si="202">SUM(D193:L193)</f>
        <v>0</v>
      </c>
      <c r="N193" s="317"/>
    </row>
    <row r="194" spans="1:14" x14ac:dyDescent="0.2">
      <c r="A194" s="306"/>
      <c r="B194" s="2" t="s">
        <v>4</v>
      </c>
      <c r="C194" s="251" t="s">
        <v>61</v>
      </c>
      <c r="D194" s="26" t="b">
        <f>'1 forduló'!D197</f>
        <v>0</v>
      </c>
      <c r="E194" s="27" t="b">
        <f>'2 forduló'!D197</f>
        <v>0</v>
      </c>
      <c r="F194" s="28" t="b">
        <f>'3 forduló'!D197</f>
        <v>0</v>
      </c>
      <c r="G194" s="28" t="b">
        <f>'4 forduló'!D197</f>
        <v>0</v>
      </c>
      <c r="H194" s="28" t="b">
        <f>'5 forduló'!D197</f>
        <v>0</v>
      </c>
      <c r="I194" s="28" t="b">
        <f>'6 forduló'!D197</f>
        <v>0</v>
      </c>
      <c r="J194" s="28" t="b">
        <f>'7 forduló'!D197</f>
        <v>0</v>
      </c>
      <c r="K194" s="28" t="b">
        <f>'8 forduló'!D197</f>
        <v>0</v>
      </c>
      <c r="L194" s="28" t="b">
        <f>'9 forduló'!D197</f>
        <v>0</v>
      </c>
      <c r="M194" s="21">
        <f t="shared" si="202"/>
        <v>0</v>
      </c>
      <c r="N194" s="317"/>
    </row>
    <row r="195" spans="1:14" x14ac:dyDescent="0.2">
      <c r="A195" s="306"/>
      <c r="B195" s="2" t="s">
        <v>5</v>
      </c>
      <c r="C195" s="251" t="s">
        <v>62</v>
      </c>
      <c r="D195" s="26" t="b">
        <f>'1 forduló'!D198</f>
        <v>0</v>
      </c>
      <c r="E195" s="27" t="b">
        <f>'2 forduló'!D198</f>
        <v>0</v>
      </c>
      <c r="F195" s="28" t="b">
        <f>'3 forduló'!D198</f>
        <v>0</v>
      </c>
      <c r="G195" s="28" t="b">
        <f>'4 forduló'!D198</f>
        <v>0</v>
      </c>
      <c r="H195" s="28" t="b">
        <f>'5 forduló'!D198</f>
        <v>0</v>
      </c>
      <c r="I195" s="28" t="b">
        <f>'6 forduló'!D198</f>
        <v>0</v>
      </c>
      <c r="J195" s="28" t="b">
        <f>'7 forduló'!D198</f>
        <v>0</v>
      </c>
      <c r="K195" s="28" t="b">
        <f>'8 forduló'!D198</f>
        <v>0</v>
      </c>
      <c r="L195" s="28" t="b">
        <f>'9 forduló'!D198</f>
        <v>0</v>
      </c>
      <c r="M195" s="21">
        <f t="shared" si="202"/>
        <v>0</v>
      </c>
      <c r="N195" s="317"/>
    </row>
    <row r="196" spans="1:14" x14ac:dyDescent="0.2">
      <c r="A196" s="306"/>
      <c r="B196" s="2" t="s">
        <v>6</v>
      </c>
      <c r="C196" s="251" t="s">
        <v>63</v>
      </c>
      <c r="D196" s="26" t="b">
        <f>'1 forduló'!D199</f>
        <v>0</v>
      </c>
      <c r="E196" s="27" t="b">
        <f>'2 forduló'!D199</f>
        <v>0</v>
      </c>
      <c r="F196" s="28" t="b">
        <f>'3 forduló'!D199</f>
        <v>0</v>
      </c>
      <c r="G196" s="28" t="b">
        <f>'4 forduló'!D199</f>
        <v>0</v>
      </c>
      <c r="H196" s="28" t="b">
        <f>'5 forduló'!D199</f>
        <v>0</v>
      </c>
      <c r="I196" s="28" t="b">
        <f>'6 forduló'!D199</f>
        <v>0</v>
      </c>
      <c r="J196" s="28" t="b">
        <f>'7 forduló'!D199</f>
        <v>0</v>
      </c>
      <c r="K196" s="28" t="b">
        <f>'8 forduló'!D199</f>
        <v>0</v>
      </c>
      <c r="L196" s="28" t="b">
        <f>'9 forduló'!D199</f>
        <v>0</v>
      </c>
      <c r="M196" s="21">
        <f t="shared" si="202"/>
        <v>0</v>
      </c>
      <c r="N196" s="317"/>
    </row>
    <row r="197" spans="1:14" ht="13.5" thickBot="1" x14ac:dyDescent="0.25">
      <c r="A197" s="307"/>
      <c r="B197" s="3" t="s">
        <v>7</v>
      </c>
      <c r="C197" s="252" t="s">
        <v>64</v>
      </c>
      <c r="D197" s="26" t="b">
        <f>'1 forduló'!D200</f>
        <v>0</v>
      </c>
      <c r="E197" s="27" t="b">
        <f>'2 forduló'!D200</f>
        <v>0</v>
      </c>
      <c r="F197" s="28" t="b">
        <f>'3 forduló'!D200</f>
        <v>0</v>
      </c>
      <c r="G197" s="28" t="b">
        <f>'4 forduló'!D200</f>
        <v>0</v>
      </c>
      <c r="H197" s="28" t="b">
        <f>'5 forduló'!D200</f>
        <v>0</v>
      </c>
      <c r="I197" s="28" t="b">
        <f>'6 forduló'!D200</f>
        <v>0</v>
      </c>
      <c r="J197" s="28" t="b">
        <f>'7 forduló'!D200</f>
        <v>0</v>
      </c>
      <c r="K197" s="28" t="b">
        <f>'8 forduló'!D200</f>
        <v>0</v>
      </c>
      <c r="L197" s="28" t="b">
        <f>'9 forduló'!D200</f>
        <v>0</v>
      </c>
      <c r="M197" s="22">
        <f t="shared" si="202"/>
        <v>0</v>
      </c>
      <c r="N197" s="318"/>
    </row>
    <row r="198" spans="1:14" ht="13.5" thickBot="1" x14ac:dyDescent="0.25">
      <c r="D198" s="24">
        <f>SUM(D192:D197)</f>
        <v>0</v>
      </c>
      <c r="E198" s="24">
        <f t="shared" ref="E198:L198" si="203">SUM(E192:E197)</f>
        <v>0</v>
      </c>
      <c r="F198" s="24">
        <f t="shared" si="203"/>
        <v>0</v>
      </c>
      <c r="G198" s="24">
        <f t="shared" si="203"/>
        <v>0</v>
      </c>
      <c r="H198" s="24">
        <f t="shared" si="203"/>
        <v>0</v>
      </c>
      <c r="I198" s="24">
        <f t="shared" si="203"/>
        <v>0</v>
      </c>
      <c r="J198" s="24">
        <f t="shared" si="203"/>
        <v>0</v>
      </c>
      <c r="K198" s="24">
        <f t="shared" si="203"/>
        <v>0</v>
      </c>
      <c r="L198" s="24">
        <f t="shared" si="203"/>
        <v>0</v>
      </c>
    </row>
    <row r="200" spans="1:14" ht="13.5" thickBot="1" x14ac:dyDescent="0.25"/>
    <row r="201" spans="1:14" ht="16.5" thickBot="1" x14ac:dyDescent="0.3">
      <c r="A201" s="308" t="s">
        <v>0</v>
      </c>
      <c r="B201" s="309"/>
      <c r="C201" s="246" t="s">
        <v>96</v>
      </c>
      <c r="D201" s="313" t="s">
        <v>12</v>
      </c>
      <c r="E201" s="314"/>
      <c r="F201" s="315"/>
      <c r="G201" s="315"/>
      <c r="H201" s="315"/>
      <c r="I201" s="315"/>
      <c r="J201" s="315"/>
      <c r="K201" s="315"/>
      <c r="L201" s="315"/>
      <c r="M201" s="20" t="s">
        <v>16</v>
      </c>
      <c r="N201" s="316">
        <f>SUM(D209:L209)</f>
        <v>0</v>
      </c>
    </row>
    <row r="202" spans="1:14" ht="13.5" thickBot="1" x14ac:dyDescent="0.25">
      <c r="A202" s="305">
        <v>19</v>
      </c>
      <c r="B202" s="1"/>
      <c r="C202" s="250" t="s">
        <v>1</v>
      </c>
      <c r="D202" s="29" t="s">
        <v>13</v>
      </c>
      <c r="E202" s="30" t="s">
        <v>14</v>
      </c>
      <c r="F202" s="30" t="s">
        <v>15</v>
      </c>
      <c r="G202" s="30" t="s">
        <v>17</v>
      </c>
      <c r="H202" s="30" t="s">
        <v>18</v>
      </c>
      <c r="I202" s="30" t="s">
        <v>21</v>
      </c>
      <c r="J202" s="30" t="s">
        <v>22</v>
      </c>
      <c r="K202" s="30" t="s">
        <v>36</v>
      </c>
      <c r="L202" s="30" t="s">
        <v>37</v>
      </c>
      <c r="M202" s="39"/>
      <c r="N202" s="317"/>
    </row>
    <row r="203" spans="1:14" x14ac:dyDescent="0.2">
      <c r="A203" s="306"/>
      <c r="B203" s="2" t="s">
        <v>2</v>
      </c>
      <c r="C203" s="251" t="s">
        <v>65</v>
      </c>
      <c r="D203" s="26" t="b">
        <f>'1 forduló'!D206</f>
        <v>0</v>
      </c>
      <c r="E203" s="27" t="b">
        <f>'2 forduló'!D206</f>
        <v>0</v>
      </c>
      <c r="F203" s="28" t="b">
        <f>'3 forduló'!D206</f>
        <v>0</v>
      </c>
      <c r="G203" s="28" t="b">
        <f>'4 forduló'!D206</f>
        <v>0</v>
      </c>
      <c r="H203" s="28" t="b">
        <f>'5 forduló'!D206</f>
        <v>0</v>
      </c>
      <c r="I203" s="28" t="b">
        <f>'6 forduló'!D206</f>
        <v>0</v>
      </c>
      <c r="J203" s="28" t="b">
        <f>'7 forduló'!D206</f>
        <v>0</v>
      </c>
      <c r="K203" s="28" t="b">
        <f>'8 forduló'!D206</f>
        <v>0</v>
      </c>
      <c r="L203" s="28" t="b">
        <f>'9 forduló'!D206</f>
        <v>0</v>
      </c>
      <c r="M203" s="40">
        <f>SUM(D203:L203)</f>
        <v>0</v>
      </c>
      <c r="N203" s="317"/>
    </row>
    <row r="204" spans="1:14" x14ac:dyDescent="0.2">
      <c r="A204" s="306"/>
      <c r="B204" s="2" t="s">
        <v>3</v>
      </c>
      <c r="C204" s="251" t="s">
        <v>66</v>
      </c>
      <c r="D204" s="26" t="b">
        <f>'1 forduló'!D207</f>
        <v>0</v>
      </c>
      <c r="E204" s="27" t="b">
        <f>'2 forduló'!D207</f>
        <v>0</v>
      </c>
      <c r="F204" s="28" t="b">
        <f>'3 forduló'!D207</f>
        <v>0</v>
      </c>
      <c r="G204" s="28" t="b">
        <f>'4 forduló'!D207</f>
        <v>0</v>
      </c>
      <c r="H204" s="28" t="b">
        <f>'5 forduló'!D207</f>
        <v>0</v>
      </c>
      <c r="I204" s="28" t="b">
        <f>'6 forduló'!D207</f>
        <v>0</v>
      </c>
      <c r="J204" s="28" t="b">
        <f>'7 forduló'!D207</f>
        <v>0</v>
      </c>
      <c r="K204" s="28" t="b">
        <f>'8 forduló'!D207</f>
        <v>0</v>
      </c>
      <c r="L204" s="28" t="b">
        <f>'9 forduló'!D207</f>
        <v>0</v>
      </c>
      <c r="M204" s="21">
        <f t="shared" ref="M204:M208" si="204">SUM(D204:L204)</f>
        <v>0</v>
      </c>
      <c r="N204" s="317"/>
    </row>
    <row r="205" spans="1:14" x14ac:dyDescent="0.2">
      <c r="A205" s="306"/>
      <c r="B205" s="2" t="s">
        <v>4</v>
      </c>
      <c r="C205" s="251" t="s">
        <v>67</v>
      </c>
      <c r="D205" s="26" t="b">
        <f>'1 forduló'!D208</f>
        <v>0</v>
      </c>
      <c r="E205" s="27" t="b">
        <f>'2 forduló'!D208</f>
        <v>0</v>
      </c>
      <c r="F205" s="28" t="b">
        <f>'3 forduló'!D208</f>
        <v>0</v>
      </c>
      <c r="G205" s="28" t="b">
        <f>'4 forduló'!D208</f>
        <v>0</v>
      </c>
      <c r="H205" s="28" t="b">
        <f>'5 forduló'!D208</f>
        <v>0</v>
      </c>
      <c r="I205" s="28" t="b">
        <f>'6 forduló'!D208</f>
        <v>0</v>
      </c>
      <c r="J205" s="28" t="b">
        <f>'7 forduló'!D208</f>
        <v>0</v>
      </c>
      <c r="K205" s="28" t="b">
        <f>'8 forduló'!D208</f>
        <v>0</v>
      </c>
      <c r="L205" s="28" t="b">
        <f>'9 forduló'!D208</f>
        <v>0</v>
      </c>
      <c r="M205" s="21">
        <f t="shared" si="204"/>
        <v>0</v>
      </c>
      <c r="N205" s="317"/>
    </row>
    <row r="206" spans="1:14" x14ac:dyDescent="0.2">
      <c r="A206" s="306"/>
      <c r="B206" s="2" t="s">
        <v>5</v>
      </c>
      <c r="C206" s="251" t="s">
        <v>68</v>
      </c>
      <c r="D206" s="26" t="b">
        <f>'1 forduló'!D209</f>
        <v>0</v>
      </c>
      <c r="E206" s="27" t="b">
        <f>'2 forduló'!D209</f>
        <v>0</v>
      </c>
      <c r="F206" s="28" t="b">
        <f>'3 forduló'!D209</f>
        <v>0</v>
      </c>
      <c r="G206" s="28" t="b">
        <f>'4 forduló'!D209</f>
        <v>0</v>
      </c>
      <c r="H206" s="28" t="b">
        <f>'5 forduló'!D209</f>
        <v>0</v>
      </c>
      <c r="I206" s="28" t="b">
        <f>'6 forduló'!D209</f>
        <v>0</v>
      </c>
      <c r="J206" s="28" t="b">
        <f>'7 forduló'!D209</f>
        <v>0</v>
      </c>
      <c r="K206" s="28" t="b">
        <f>'8 forduló'!D209</f>
        <v>0</v>
      </c>
      <c r="L206" s="28" t="b">
        <f>'9 forduló'!D209</f>
        <v>0</v>
      </c>
      <c r="M206" s="21">
        <f t="shared" si="204"/>
        <v>0</v>
      </c>
      <c r="N206" s="317"/>
    </row>
    <row r="207" spans="1:14" x14ac:dyDescent="0.2">
      <c r="A207" s="306"/>
      <c r="B207" s="2" t="s">
        <v>6</v>
      </c>
      <c r="C207" s="251" t="s">
        <v>69</v>
      </c>
      <c r="D207" s="26" t="b">
        <f>'1 forduló'!D210</f>
        <v>0</v>
      </c>
      <c r="E207" s="27" t="b">
        <f>'2 forduló'!D210</f>
        <v>0</v>
      </c>
      <c r="F207" s="28" t="b">
        <f>'3 forduló'!D210</f>
        <v>0</v>
      </c>
      <c r="G207" s="28" t="b">
        <f>'4 forduló'!D210</f>
        <v>0</v>
      </c>
      <c r="H207" s="28" t="b">
        <f>'5 forduló'!D210</f>
        <v>0</v>
      </c>
      <c r="I207" s="28" t="b">
        <f>'6 forduló'!D210</f>
        <v>0</v>
      </c>
      <c r="J207" s="28" t="b">
        <f>'7 forduló'!D210</f>
        <v>0</v>
      </c>
      <c r="K207" s="28" t="b">
        <f>'8 forduló'!D210</f>
        <v>0</v>
      </c>
      <c r="L207" s="28" t="b">
        <f>'9 forduló'!D210</f>
        <v>0</v>
      </c>
      <c r="M207" s="21">
        <f t="shared" si="204"/>
        <v>0</v>
      </c>
      <c r="N207" s="317"/>
    </row>
    <row r="208" spans="1:14" ht="13.5" thickBot="1" x14ac:dyDescent="0.25">
      <c r="A208" s="307"/>
      <c r="B208" s="3" t="s">
        <v>7</v>
      </c>
      <c r="C208" s="252" t="s">
        <v>70</v>
      </c>
      <c r="D208" s="26" t="b">
        <f>'1 forduló'!D211</f>
        <v>0</v>
      </c>
      <c r="E208" s="27" t="b">
        <f>'2 forduló'!D211</f>
        <v>0</v>
      </c>
      <c r="F208" s="28" t="b">
        <f>'3 forduló'!D211</f>
        <v>0</v>
      </c>
      <c r="G208" s="28" t="b">
        <f>'4 forduló'!D211</f>
        <v>0</v>
      </c>
      <c r="H208" s="28" t="b">
        <f>'5 forduló'!D211</f>
        <v>0</v>
      </c>
      <c r="I208" s="28" t="b">
        <f>'6 forduló'!D211</f>
        <v>0</v>
      </c>
      <c r="J208" s="28" t="b">
        <f>'7 forduló'!D211</f>
        <v>0</v>
      </c>
      <c r="K208" s="28" t="b">
        <f>'8 forduló'!D211</f>
        <v>0</v>
      </c>
      <c r="L208" s="28" t="b">
        <f>'9 forduló'!D211</f>
        <v>0</v>
      </c>
      <c r="M208" s="22">
        <f t="shared" si="204"/>
        <v>0</v>
      </c>
      <c r="N208" s="318"/>
    </row>
    <row r="209" spans="1:14" ht="13.5" thickBot="1" x14ac:dyDescent="0.25">
      <c r="D209" s="24">
        <f>SUM(D203:D208)</f>
        <v>0</v>
      </c>
      <c r="E209" s="24">
        <f t="shared" ref="E209:L209" si="205">SUM(E203:E208)</f>
        <v>0</v>
      </c>
      <c r="F209" s="24">
        <f t="shared" si="205"/>
        <v>0</v>
      </c>
      <c r="G209" s="24">
        <f t="shared" si="205"/>
        <v>0</v>
      </c>
      <c r="H209" s="24">
        <f t="shared" si="205"/>
        <v>0</v>
      </c>
      <c r="I209" s="24">
        <f t="shared" si="205"/>
        <v>0</v>
      </c>
      <c r="J209" s="24">
        <f t="shared" si="205"/>
        <v>0</v>
      </c>
      <c r="K209" s="24">
        <f t="shared" si="205"/>
        <v>0</v>
      </c>
      <c r="L209" s="24">
        <f t="shared" si="205"/>
        <v>0</v>
      </c>
    </row>
    <row r="211" spans="1:14" ht="13.5" thickBot="1" x14ac:dyDescent="0.25"/>
    <row r="212" spans="1:14" ht="16.5" thickBot="1" x14ac:dyDescent="0.3">
      <c r="A212" s="308" t="s">
        <v>0</v>
      </c>
      <c r="B212" s="309"/>
      <c r="C212" s="246" t="s">
        <v>95</v>
      </c>
      <c r="D212" s="313" t="s">
        <v>12</v>
      </c>
      <c r="E212" s="314"/>
      <c r="F212" s="315"/>
      <c r="G212" s="315"/>
      <c r="H212" s="315"/>
      <c r="I212" s="315"/>
      <c r="J212" s="315"/>
      <c r="K212" s="315"/>
      <c r="L212" s="315"/>
      <c r="M212" s="20" t="s">
        <v>16</v>
      </c>
      <c r="N212" s="316">
        <f>SUM(D220:L220)</f>
        <v>0</v>
      </c>
    </row>
    <row r="213" spans="1:14" ht="13.5" thickBot="1" x14ac:dyDescent="0.25">
      <c r="A213" s="305">
        <v>20</v>
      </c>
      <c r="B213" s="1"/>
      <c r="C213" s="250" t="s">
        <v>1</v>
      </c>
      <c r="D213" s="29" t="s">
        <v>13</v>
      </c>
      <c r="E213" s="30" t="s">
        <v>14</v>
      </c>
      <c r="F213" s="30" t="s">
        <v>15</v>
      </c>
      <c r="G213" s="30" t="s">
        <v>17</v>
      </c>
      <c r="H213" s="30" t="s">
        <v>18</v>
      </c>
      <c r="I213" s="30" t="s">
        <v>21</v>
      </c>
      <c r="J213" s="30" t="s">
        <v>22</v>
      </c>
      <c r="K213" s="30" t="s">
        <v>36</v>
      </c>
      <c r="L213" s="30" t="s">
        <v>37</v>
      </c>
      <c r="M213" s="39"/>
      <c r="N213" s="317"/>
    </row>
    <row r="214" spans="1:14" x14ac:dyDescent="0.2">
      <c r="A214" s="306"/>
      <c r="B214" s="2" t="s">
        <v>2</v>
      </c>
      <c r="C214" s="251" t="s">
        <v>71</v>
      </c>
      <c r="D214" s="26" t="b">
        <f>'1 forduló'!D217</f>
        <v>0</v>
      </c>
      <c r="E214" s="27" t="b">
        <f>'2 forduló'!D217</f>
        <v>0</v>
      </c>
      <c r="F214" s="28" t="b">
        <f>'3 forduló'!D217</f>
        <v>0</v>
      </c>
      <c r="G214" s="28" t="b">
        <f>'4 forduló'!D217</f>
        <v>0</v>
      </c>
      <c r="H214" s="28" t="b">
        <f>'5 forduló'!D217</f>
        <v>0</v>
      </c>
      <c r="I214" s="28" t="b">
        <f>'6 forduló'!D217</f>
        <v>0</v>
      </c>
      <c r="J214" s="28" t="b">
        <f>'7 forduló'!D217</f>
        <v>0</v>
      </c>
      <c r="K214" s="28" t="b">
        <f>'8 forduló'!D217</f>
        <v>0</v>
      </c>
      <c r="L214" s="28" t="b">
        <f>'9 forduló'!D217</f>
        <v>0</v>
      </c>
      <c r="M214" s="40">
        <f>SUM(D214:L214)</f>
        <v>0</v>
      </c>
      <c r="N214" s="317"/>
    </row>
    <row r="215" spans="1:14" x14ac:dyDescent="0.2">
      <c r="A215" s="306"/>
      <c r="B215" s="2" t="s">
        <v>3</v>
      </c>
      <c r="C215" s="251" t="s">
        <v>72</v>
      </c>
      <c r="D215" s="26" t="b">
        <f>'1 forduló'!D218</f>
        <v>0</v>
      </c>
      <c r="E215" s="27" t="b">
        <f>'2 forduló'!D218</f>
        <v>0</v>
      </c>
      <c r="F215" s="28" t="b">
        <f>'3 forduló'!D218</f>
        <v>0</v>
      </c>
      <c r="G215" s="28" t="b">
        <f>'4 forduló'!D218</f>
        <v>0</v>
      </c>
      <c r="H215" s="28" t="b">
        <f>'5 forduló'!D218</f>
        <v>0</v>
      </c>
      <c r="I215" s="28" t="b">
        <f>'6 forduló'!D218</f>
        <v>0</v>
      </c>
      <c r="J215" s="28" t="b">
        <f>'7 forduló'!D218</f>
        <v>0</v>
      </c>
      <c r="K215" s="28" t="b">
        <f>'8 forduló'!D218</f>
        <v>0</v>
      </c>
      <c r="L215" s="28" t="b">
        <f>'9 forduló'!D218</f>
        <v>0</v>
      </c>
      <c r="M215" s="21">
        <f t="shared" ref="M215:M219" si="206">SUM(D215:L215)</f>
        <v>0</v>
      </c>
      <c r="N215" s="317"/>
    </row>
    <row r="216" spans="1:14" x14ac:dyDescent="0.2">
      <c r="A216" s="306"/>
      <c r="B216" s="2" t="s">
        <v>4</v>
      </c>
      <c r="C216" s="251" t="s">
        <v>73</v>
      </c>
      <c r="D216" s="26" t="b">
        <f>'1 forduló'!D219</f>
        <v>0</v>
      </c>
      <c r="E216" s="27" t="b">
        <f>'2 forduló'!D219</f>
        <v>0</v>
      </c>
      <c r="F216" s="28" t="b">
        <f>'3 forduló'!D219</f>
        <v>0</v>
      </c>
      <c r="G216" s="28" t="b">
        <f>'4 forduló'!D219</f>
        <v>0</v>
      </c>
      <c r="H216" s="28" t="b">
        <f>'5 forduló'!D219</f>
        <v>0</v>
      </c>
      <c r="I216" s="28" t="b">
        <f>'6 forduló'!D219</f>
        <v>0</v>
      </c>
      <c r="J216" s="28" t="b">
        <f>'7 forduló'!D219</f>
        <v>0</v>
      </c>
      <c r="K216" s="28" t="b">
        <f>'8 forduló'!D219</f>
        <v>0</v>
      </c>
      <c r="L216" s="28" t="b">
        <f>'9 forduló'!D219</f>
        <v>0</v>
      </c>
      <c r="M216" s="21">
        <f t="shared" si="206"/>
        <v>0</v>
      </c>
      <c r="N216" s="317"/>
    </row>
    <row r="217" spans="1:14" x14ac:dyDescent="0.2">
      <c r="A217" s="306"/>
      <c r="B217" s="2" t="s">
        <v>5</v>
      </c>
      <c r="C217" s="251" t="s">
        <v>74</v>
      </c>
      <c r="D217" s="26" t="b">
        <f>'1 forduló'!D220</f>
        <v>0</v>
      </c>
      <c r="E217" s="27" t="b">
        <f>'2 forduló'!D220</f>
        <v>0</v>
      </c>
      <c r="F217" s="28" t="b">
        <f>'3 forduló'!D220</f>
        <v>0</v>
      </c>
      <c r="G217" s="28" t="b">
        <f>'4 forduló'!D220</f>
        <v>0</v>
      </c>
      <c r="H217" s="28" t="b">
        <f>'5 forduló'!D220</f>
        <v>0</v>
      </c>
      <c r="I217" s="28" t="b">
        <f>'6 forduló'!D220</f>
        <v>0</v>
      </c>
      <c r="J217" s="28" t="b">
        <f>'7 forduló'!D220</f>
        <v>0</v>
      </c>
      <c r="K217" s="28" t="b">
        <f>'8 forduló'!D220</f>
        <v>0</v>
      </c>
      <c r="L217" s="28" t="b">
        <f>'9 forduló'!D220</f>
        <v>0</v>
      </c>
      <c r="M217" s="21">
        <f t="shared" si="206"/>
        <v>0</v>
      </c>
      <c r="N217" s="317"/>
    </row>
    <row r="218" spans="1:14" x14ac:dyDescent="0.2">
      <c r="A218" s="306"/>
      <c r="B218" s="2" t="s">
        <v>6</v>
      </c>
      <c r="C218" s="251" t="s">
        <v>75</v>
      </c>
      <c r="D218" s="26" t="b">
        <f>'1 forduló'!D221</f>
        <v>0</v>
      </c>
      <c r="E218" s="27" t="b">
        <f>'2 forduló'!D221</f>
        <v>0</v>
      </c>
      <c r="F218" s="28" t="b">
        <f>'3 forduló'!D221</f>
        <v>0</v>
      </c>
      <c r="G218" s="28" t="b">
        <f>'4 forduló'!D221</f>
        <v>0</v>
      </c>
      <c r="H218" s="28" t="b">
        <f>'5 forduló'!D221</f>
        <v>0</v>
      </c>
      <c r="I218" s="28" t="b">
        <f>'6 forduló'!D221</f>
        <v>0</v>
      </c>
      <c r="J218" s="28" t="b">
        <f>'7 forduló'!D221</f>
        <v>0</v>
      </c>
      <c r="K218" s="28" t="b">
        <f>'8 forduló'!D221</f>
        <v>0</v>
      </c>
      <c r="L218" s="28" t="b">
        <f>'9 forduló'!D221</f>
        <v>0</v>
      </c>
      <c r="M218" s="21">
        <f t="shared" si="206"/>
        <v>0</v>
      </c>
      <c r="N218" s="317"/>
    </row>
    <row r="219" spans="1:14" ht="13.5" thickBot="1" x14ac:dyDescent="0.25">
      <c r="A219" s="307"/>
      <c r="B219" s="3" t="s">
        <v>7</v>
      </c>
      <c r="C219" s="252" t="s">
        <v>76</v>
      </c>
      <c r="D219" s="26" t="b">
        <f>'1 forduló'!D222</f>
        <v>0</v>
      </c>
      <c r="E219" s="27" t="b">
        <f>'2 forduló'!D222</f>
        <v>0</v>
      </c>
      <c r="F219" s="28" t="b">
        <f>'3 forduló'!D222</f>
        <v>0</v>
      </c>
      <c r="G219" s="28" t="b">
        <f>'4 forduló'!D222</f>
        <v>0</v>
      </c>
      <c r="H219" s="28" t="b">
        <f>'5 forduló'!D222</f>
        <v>0</v>
      </c>
      <c r="I219" s="28" t="b">
        <f>'6 forduló'!D222</f>
        <v>0</v>
      </c>
      <c r="J219" s="28" t="b">
        <f>'7 forduló'!D222</f>
        <v>0</v>
      </c>
      <c r="K219" s="28" t="b">
        <f>'8 forduló'!D222</f>
        <v>0</v>
      </c>
      <c r="L219" s="28" t="b">
        <f>'9 forduló'!D222</f>
        <v>0</v>
      </c>
      <c r="M219" s="22">
        <f t="shared" si="206"/>
        <v>0</v>
      </c>
      <c r="N219" s="318"/>
    </row>
    <row r="220" spans="1:14" ht="13.5" thickBot="1" x14ac:dyDescent="0.25">
      <c r="D220" s="24">
        <f>SUM(D214:D219)</f>
        <v>0</v>
      </c>
      <c r="E220" s="24">
        <f t="shared" ref="E220:L220" si="207">SUM(E214:E219)</f>
        <v>0</v>
      </c>
      <c r="F220" s="24">
        <f t="shared" si="207"/>
        <v>0</v>
      </c>
      <c r="G220" s="24">
        <f t="shared" si="207"/>
        <v>0</v>
      </c>
      <c r="H220" s="24">
        <f t="shared" si="207"/>
        <v>0</v>
      </c>
      <c r="I220" s="24">
        <f t="shared" si="207"/>
        <v>0</v>
      </c>
      <c r="J220" s="24">
        <f t="shared" si="207"/>
        <v>0</v>
      </c>
      <c r="K220" s="24">
        <f t="shared" si="207"/>
        <v>0</v>
      </c>
      <c r="L220" s="24">
        <f t="shared" si="207"/>
        <v>0</v>
      </c>
    </row>
  </sheetData>
  <sortState ref="AH25:AJ44">
    <sortCondition descending="1" ref="AH25:AH44"/>
  </sortState>
  <mergeCells count="94">
    <mergeCell ref="A135:B135"/>
    <mergeCell ref="D135:L135"/>
    <mergeCell ref="N135:N142"/>
    <mergeCell ref="A157:B157"/>
    <mergeCell ref="D157:L157"/>
    <mergeCell ref="N157:N164"/>
    <mergeCell ref="A158:A164"/>
    <mergeCell ref="A136:A142"/>
    <mergeCell ref="A146:B146"/>
    <mergeCell ref="D146:L146"/>
    <mergeCell ref="N146:N153"/>
    <mergeCell ref="A147:A153"/>
    <mergeCell ref="A212:B212"/>
    <mergeCell ref="D212:L212"/>
    <mergeCell ref="N212:N219"/>
    <mergeCell ref="A213:A219"/>
    <mergeCell ref="A179:B179"/>
    <mergeCell ref="D179:L179"/>
    <mergeCell ref="N179:N186"/>
    <mergeCell ref="A180:A186"/>
    <mergeCell ref="A190:B190"/>
    <mergeCell ref="D190:L190"/>
    <mergeCell ref="N190:N197"/>
    <mergeCell ref="A191:A197"/>
    <mergeCell ref="A201:B201"/>
    <mergeCell ref="D201:L201"/>
    <mergeCell ref="N201:N208"/>
    <mergeCell ref="A202:A208"/>
    <mergeCell ref="A102:B102"/>
    <mergeCell ref="D102:L102"/>
    <mergeCell ref="N102:N109"/>
    <mergeCell ref="A103:A109"/>
    <mergeCell ref="A168:B168"/>
    <mergeCell ref="D168:L168"/>
    <mergeCell ref="N168:N175"/>
    <mergeCell ref="A169:A175"/>
    <mergeCell ref="A113:B113"/>
    <mergeCell ref="D113:L113"/>
    <mergeCell ref="N113:N120"/>
    <mergeCell ref="A114:A120"/>
    <mergeCell ref="A124:B124"/>
    <mergeCell ref="D124:L124"/>
    <mergeCell ref="N124:N131"/>
    <mergeCell ref="A125:A131"/>
    <mergeCell ref="N3:N10"/>
    <mergeCell ref="N14:N21"/>
    <mergeCell ref="N25:N32"/>
    <mergeCell ref="N36:N43"/>
    <mergeCell ref="A91:B91"/>
    <mergeCell ref="D91:L91"/>
    <mergeCell ref="N91:N98"/>
    <mergeCell ref="A92:A98"/>
    <mergeCell ref="A3:B3"/>
    <mergeCell ref="A4:A10"/>
    <mergeCell ref="A14:B14"/>
    <mergeCell ref="A15:A21"/>
    <mergeCell ref="D3:L3"/>
    <mergeCell ref="D14:L14"/>
    <mergeCell ref="D69:L69"/>
    <mergeCell ref="N69:N76"/>
    <mergeCell ref="P25:P44"/>
    <mergeCell ref="A80:B80"/>
    <mergeCell ref="D80:L80"/>
    <mergeCell ref="N80:N87"/>
    <mergeCell ref="A81:A87"/>
    <mergeCell ref="A47:B47"/>
    <mergeCell ref="D47:L47"/>
    <mergeCell ref="N47:N54"/>
    <mergeCell ref="A48:A54"/>
    <mergeCell ref="A58:B58"/>
    <mergeCell ref="D58:L58"/>
    <mergeCell ref="N58:N65"/>
    <mergeCell ref="A59:A65"/>
    <mergeCell ref="D25:L25"/>
    <mergeCell ref="D36:L36"/>
    <mergeCell ref="A69:B69"/>
    <mergeCell ref="A70:A76"/>
    <mergeCell ref="A25:B25"/>
    <mergeCell ref="A26:A32"/>
    <mergeCell ref="A36:B36"/>
    <mergeCell ref="A37:A43"/>
    <mergeCell ref="P45:P64"/>
    <mergeCell ref="P65:P84"/>
    <mergeCell ref="P85:P104"/>
    <mergeCell ref="P105:P124"/>
    <mergeCell ref="P125:P144"/>
    <mergeCell ref="T1:W1"/>
    <mergeCell ref="Y2:Z2"/>
    <mergeCell ref="AB105:AB124"/>
    <mergeCell ref="AB125:AB144"/>
    <mergeCell ref="AB25:AB44"/>
    <mergeCell ref="AB45:AB64"/>
    <mergeCell ref="AB65:AB84"/>
    <mergeCell ref="AB85:AB1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U223"/>
  <sheetViews>
    <sheetView topLeftCell="F1" zoomScaleNormal="100" workbookViewId="0">
      <selection activeCell="R1" sqref="R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11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>
      <c r="H4" s="264" t="s">
        <v>201</v>
      </c>
      <c r="N4" s="265" t="s">
        <v>202</v>
      </c>
    </row>
    <row r="5" spans="1:21" ht="13.5" customHeight="1" thickBot="1" x14ac:dyDescent="0.25">
      <c r="I5" s="328" t="s">
        <v>8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adatok'!$C$3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1cs.Széchenyi I.</v>
      </c>
      <c r="I6" s="335" t="str">
        <f>$I$1</f>
        <v>1. forduló</v>
      </c>
      <c r="J6" s="336"/>
      <c r="K6" s="337"/>
      <c r="L6" s="308" t="s">
        <v>0</v>
      </c>
      <c r="M6" s="309"/>
      <c r="N6" s="117" t="str">
        <f>IF($L$7=1,#REF!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9cs.Nyírbátor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1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9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33"/>
      <c r="G8" s="2" t="s">
        <v>2</v>
      </c>
      <c r="H8" s="48" t="str">
        <f t="shared" si="0"/>
        <v>Fésüs Gábor</v>
      </c>
      <c r="I8" s="8">
        <v>0.5</v>
      </c>
      <c r="J8" s="9"/>
      <c r="K8" s="10">
        <v>0.5</v>
      </c>
      <c r="L8" s="306"/>
      <c r="M8" s="2" t="s">
        <v>2</v>
      </c>
      <c r="N8" s="51" t="str">
        <f t="shared" si="1"/>
        <v>Orosz Ferenc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0.5</v>
      </c>
      <c r="F9" s="333"/>
      <c r="G9" s="2" t="s">
        <v>3</v>
      </c>
      <c r="H9" s="48" t="str">
        <f t="shared" si="0"/>
        <v>Barnóth Anita</v>
      </c>
      <c r="I9" s="11">
        <v>0.5</v>
      </c>
      <c r="J9" s="12"/>
      <c r="K9" s="13">
        <v>0.5</v>
      </c>
      <c r="L9" s="306"/>
      <c r="M9" s="2" t="s">
        <v>3</v>
      </c>
      <c r="N9" s="51" t="str">
        <f t="shared" si="1"/>
        <v>Hetei Ferenc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1</v>
      </c>
      <c r="F10" s="333"/>
      <c r="G10" s="2" t="s">
        <v>4</v>
      </c>
      <c r="H10" s="48" t="str">
        <f t="shared" si="0"/>
        <v>Csicsák Angéla</v>
      </c>
      <c r="I10" s="11">
        <v>1</v>
      </c>
      <c r="J10" s="12"/>
      <c r="K10" s="13">
        <v>0</v>
      </c>
      <c r="L10" s="306"/>
      <c r="M10" s="2" t="s">
        <v>4</v>
      </c>
      <c r="N10" s="51" t="str">
        <f t="shared" si="1"/>
        <v>Kónya István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0</v>
      </c>
      <c r="F11" s="333"/>
      <c r="G11" s="2" t="s">
        <v>5</v>
      </c>
      <c r="H11" s="48" t="str">
        <f t="shared" si="0"/>
        <v>Soltész Hajnalka</v>
      </c>
      <c r="I11" s="11">
        <v>0</v>
      </c>
      <c r="J11" s="12"/>
      <c r="K11" s="13">
        <v>1</v>
      </c>
      <c r="L11" s="306"/>
      <c r="M11" s="2" t="s">
        <v>5</v>
      </c>
      <c r="N11" s="51" t="str">
        <f t="shared" si="1"/>
        <v>Varga István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8">
        <f t="shared" si="2"/>
        <v>0</v>
      </c>
      <c r="F12" s="333"/>
      <c r="G12" s="2" t="s">
        <v>6</v>
      </c>
      <c r="H12" s="48" t="str">
        <f t="shared" si="0"/>
        <v>1-5</v>
      </c>
      <c r="I12" s="11"/>
      <c r="J12" s="12"/>
      <c r="K12" s="13"/>
      <c r="L12" s="306"/>
      <c r="M12" s="2" t="s">
        <v>6</v>
      </c>
      <c r="N12" s="51" t="str">
        <f t="shared" si="1"/>
        <v>Baracsi Sándor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7"/>
      <c r="B13" s="34" t="s">
        <v>7</v>
      </c>
      <c r="C13" s="55" t="str">
        <f>'Input adatok'!C10</f>
        <v>1-6</v>
      </c>
      <c r="D13" s="59">
        <f t="shared" si="2"/>
        <v>0</v>
      </c>
      <c r="F13" s="334"/>
      <c r="G13" s="3" t="s">
        <v>7</v>
      </c>
      <c r="H13" s="48" t="str">
        <f t="shared" si="0"/>
        <v>1-6</v>
      </c>
      <c r="I13" s="14"/>
      <c r="J13" s="15"/>
      <c r="K13" s="5"/>
      <c r="L13" s="307"/>
      <c r="M13" s="3" t="s">
        <v>7</v>
      </c>
      <c r="N13" s="51" t="str">
        <f t="shared" si="1"/>
        <v>9-6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2</v>
      </c>
      <c r="F14" s="6"/>
      <c r="G14" s="7"/>
      <c r="H14" s="49"/>
      <c r="I14" s="17">
        <f>SUM(I8:I13)</f>
        <v>2</v>
      </c>
      <c r="J14" s="16"/>
      <c r="K14" s="17">
        <f>SUM(K8:K13)</f>
        <v>2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8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#REF!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10cs.Széchenyi II</v>
      </c>
      <c r="I17" s="335" t="str">
        <f>$I$1</f>
        <v>1. forduló</v>
      </c>
      <c r="J17" s="336"/>
      <c r="K17" s="337"/>
      <c r="L17" s="308" t="s">
        <v>0</v>
      </c>
      <c r="M17" s="309"/>
      <c r="N17" s="117" t="str">
        <f>IF($L$18=1,#REF!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2cs.Vaja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10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2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33"/>
      <c r="G19" s="2" t="s">
        <v>2</v>
      </c>
      <c r="H19" s="48" t="str">
        <f t="shared" si="3"/>
        <v>Soltész Violetta</v>
      </c>
      <c r="I19" s="8">
        <v>1</v>
      </c>
      <c r="J19" s="9"/>
      <c r="K19" s="10">
        <v>0</v>
      </c>
      <c r="L19" s="306"/>
      <c r="M19" s="2" t="s">
        <v>2</v>
      </c>
      <c r="N19" s="51" t="str">
        <f t="shared" si="4"/>
        <v>Makkai Balázs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Deme Sándor</v>
      </c>
      <c r="I20" s="11">
        <v>1</v>
      </c>
      <c r="J20" s="12"/>
      <c r="K20" s="13">
        <v>0</v>
      </c>
      <c r="L20" s="306"/>
      <c r="M20" s="2" t="s">
        <v>3</v>
      </c>
      <c r="N20" s="51" t="str">
        <f t="shared" si="4"/>
        <v>Lőrincz Kevin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0</v>
      </c>
      <c r="F21" s="333"/>
      <c r="G21" s="2" t="s">
        <v>4</v>
      </c>
      <c r="H21" s="48" t="str">
        <f t="shared" si="3"/>
        <v>Deme Bánk</v>
      </c>
      <c r="I21" s="11">
        <v>0.5</v>
      </c>
      <c r="J21" s="12"/>
      <c r="K21" s="13"/>
      <c r="L21" s="306"/>
      <c r="M21" s="2" t="s">
        <v>4</v>
      </c>
      <c r="N21" s="51" t="str">
        <f t="shared" si="4"/>
        <v>Gábor Zoltán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Almási Tamás</v>
      </c>
      <c r="I22" s="11">
        <v>0</v>
      </c>
      <c r="J22" s="12"/>
      <c r="K22" s="13"/>
      <c r="L22" s="306"/>
      <c r="M22" s="2" t="s">
        <v>5</v>
      </c>
      <c r="N22" s="51" t="str">
        <f t="shared" si="4"/>
        <v>Tirpák Márk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0.5</v>
      </c>
      <c r="F23" s="333"/>
      <c r="G23" s="2" t="s">
        <v>6</v>
      </c>
      <c r="H23" s="48" t="str">
        <f t="shared" si="3"/>
        <v>Ujteleki Bence</v>
      </c>
      <c r="I23" s="11"/>
      <c r="J23" s="12"/>
      <c r="K23" s="13">
        <v>0.5</v>
      </c>
      <c r="L23" s="306"/>
      <c r="M23" s="2" t="s">
        <v>6</v>
      </c>
      <c r="N23" s="51" t="str">
        <f t="shared" si="4"/>
        <v>Szabó Édua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1</v>
      </c>
      <c r="F24" s="334"/>
      <c r="G24" s="3" t="s">
        <v>7</v>
      </c>
      <c r="H24" s="48" t="str">
        <f t="shared" si="3"/>
        <v>10-6</v>
      </c>
      <c r="I24" s="18"/>
      <c r="J24" s="15"/>
      <c r="K24" s="5">
        <v>1</v>
      </c>
      <c r="L24" s="307"/>
      <c r="M24" s="3" t="s">
        <v>7</v>
      </c>
      <c r="N24" s="51" t="str">
        <f t="shared" si="4"/>
        <v>Tóth Tamás</v>
      </c>
    </row>
    <row r="25" spans="1:14" ht="16.5" customHeight="1" thickBot="1" x14ac:dyDescent="0.3">
      <c r="C25" s="43"/>
      <c r="D25" s="62">
        <f t="shared" si="5"/>
        <v>1.5</v>
      </c>
      <c r="H25" s="50"/>
      <c r="I25" s="17">
        <f>SUM(I19:I24)</f>
        <v>2.5</v>
      </c>
      <c r="J25" s="16"/>
      <c r="K25" s="19">
        <f>SUM(K19:K24)</f>
        <v>1.5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8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#REF!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3cs.Arany III.</v>
      </c>
      <c r="I28" s="335" t="str">
        <f>$I$1</f>
        <v>1. forduló</v>
      </c>
      <c r="J28" s="336"/>
      <c r="K28" s="337"/>
      <c r="L28" s="308" t="s">
        <v>0</v>
      </c>
      <c r="M28" s="309"/>
      <c r="N28" s="117" t="str">
        <f>IF($L$29=1,#REF!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11cs.Vaja I.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3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11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Illés Eduárd</v>
      </c>
      <c r="I30" s="8">
        <v>0</v>
      </c>
      <c r="J30" s="9"/>
      <c r="K30" s="10">
        <v>1</v>
      </c>
      <c r="L30" s="306"/>
      <c r="M30" s="2" t="s">
        <v>2</v>
      </c>
      <c r="N30" s="51" t="str">
        <f t="shared" si="7"/>
        <v>Rozinyák Attila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3"/>
      <c r="G31" s="2" t="s">
        <v>3</v>
      </c>
      <c r="H31" s="48" t="str">
        <f t="shared" si="6"/>
        <v>Benicsák Patrícia</v>
      </c>
      <c r="I31" s="11">
        <v>0</v>
      </c>
      <c r="J31" s="12"/>
      <c r="K31" s="13">
        <v>1</v>
      </c>
      <c r="L31" s="306"/>
      <c r="M31" s="2" t="s">
        <v>3</v>
      </c>
      <c r="N31" s="51" t="str">
        <f t="shared" si="7"/>
        <v>Sólyom István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Csonka Fanni</v>
      </c>
      <c r="I32" s="11">
        <v>0</v>
      </c>
      <c r="J32" s="12"/>
      <c r="K32" s="13">
        <v>1</v>
      </c>
      <c r="L32" s="306"/>
      <c r="M32" s="2" t="s">
        <v>4</v>
      </c>
      <c r="N32" s="51" t="str">
        <f t="shared" si="7"/>
        <v>Sipos Árpád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0</v>
      </c>
      <c r="F33" s="333"/>
      <c r="G33" s="2" t="s">
        <v>5</v>
      </c>
      <c r="H33" s="48" t="str">
        <f t="shared" si="6"/>
        <v>Szűcs Dóra</v>
      </c>
      <c r="I33" s="11">
        <v>0</v>
      </c>
      <c r="J33" s="12"/>
      <c r="K33" s="13">
        <v>1</v>
      </c>
      <c r="L33" s="306"/>
      <c r="M33" s="2" t="s">
        <v>5</v>
      </c>
      <c r="N33" s="51" t="str">
        <f t="shared" si="7"/>
        <v>Deme Sándor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3-5</v>
      </c>
      <c r="I34" s="11"/>
      <c r="J34" s="12"/>
      <c r="K34" s="13"/>
      <c r="L34" s="306"/>
      <c r="M34" s="2" t="s">
        <v>6</v>
      </c>
      <c r="N34" s="51" t="str">
        <f t="shared" si="7"/>
        <v>11-5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3-6</v>
      </c>
      <c r="I35" s="18"/>
      <c r="J35" s="15"/>
      <c r="K35" s="5"/>
      <c r="L35" s="307"/>
      <c r="M35" s="3" t="s">
        <v>7</v>
      </c>
      <c r="N35" s="51" t="str">
        <f t="shared" si="7"/>
        <v>11-6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4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8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#REF!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12cs.SISE II.</v>
      </c>
      <c r="I39" s="335" t="str">
        <f>$I$1</f>
        <v>1. forduló</v>
      </c>
      <c r="J39" s="336"/>
      <c r="K39" s="337"/>
      <c r="L39" s="308" t="s">
        <v>0</v>
      </c>
      <c r="M39" s="309"/>
      <c r="N39" s="117" t="str">
        <f>IF($L$40=1,#REF!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4cs.Demecser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12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4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33"/>
      <c r="G41" s="2" t="s">
        <v>2</v>
      </c>
      <c r="H41" s="48" t="str">
        <f t="shared" si="9"/>
        <v>Papp László</v>
      </c>
      <c r="I41" s="8">
        <v>0</v>
      </c>
      <c r="J41" s="9"/>
      <c r="K41" s="10">
        <v>1</v>
      </c>
      <c r="L41" s="306"/>
      <c r="M41" s="2" t="s">
        <v>2</v>
      </c>
      <c r="N41" s="51" t="str">
        <f t="shared" si="10"/>
        <v>Haraszti Sándor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3"/>
      <c r="G42" s="2" t="s">
        <v>3</v>
      </c>
      <c r="H42" s="48" t="str">
        <f t="shared" si="9"/>
        <v>Ugyan Dániel</v>
      </c>
      <c r="I42" s="11">
        <v>1</v>
      </c>
      <c r="J42" s="12"/>
      <c r="K42" s="13">
        <v>0</v>
      </c>
      <c r="L42" s="306"/>
      <c r="M42" s="2" t="s">
        <v>3</v>
      </c>
      <c r="N42" s="51" t="str">
        <f t="shared" si="10"/>
        <v>Balogh Dániel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0.5</v>
      </c>
      <c r="F43" s="333"/>
      <c r="G43" s="2" t="s">
        <v>4</v>
      </c>
      <c r="H43" s="48" t="str">
        <f t="shared" si="9"/>
        <v>Szuhánszki Gergely</v>
      </c>
      <c r="I43" s="11">
        <v>0.5</v>
      </c>
      <c r="J43" s="12"/>
      <c r="K43" s="13">
        <v>0.5</v>
      </c>
      <c r="L43" s="306"/>
      <c r="M43" s="2" t="s">
        <v>4</v>
      </c>
      <c r="N43" s="51" t="str">
        <f t="shared" si="10"/>
        <v>Weber Tamás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0</v>
      </c>
      <c r="F44" s="333"/>
      <c r="G44" s="2" t="s">
        <v>5</v>
      </c>
      <c r="H44" s="48" t="str">
        <f t="shared" si="9"/>
        <v>Vitkos Bence</v>
      </c>
      <c r="I44" s="11">
        <v>1</v>
      </c>
      <c r="J44" s="12"/>
      <c r="K44" s="13">
        <v>0</v>
      </c>
      <c r="L44" s="306"/>
      <c r="M44" s="2" t="s">
        <v>5</v>
      </c>
      <c r="N44" s="51" t="str">
        <f t="shared" si="10"/>
        <v>Barati Dávid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Várnagy Csaba</v>
      </c>
      <c r="I45" s="11"/>
      <c r="J45" s="12"/>
      <c r="K45" s="13"/>
      <c r="L45" s="306"/>
      <c r="M45" s="2" t="s">
        <v>6</v>
      </c>
      <c r="N45" s="51" t="str">
        <f t="shared" si="10"/>
        <v>4-5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12-6</v>
      </c>
      <c r="I46" s="18"/>
      <c r="J46" s="15"/>
      <c r="K46" s="5"/>
      <c r="L46" s="307"/>
      <c r="M46" s="3" t="s">
        <v>7</v>
      </c>
      <c r="N46" s="51" t="str">
        <f t="shared" si="10"/>
        <v>4-6</v>
      </c>
    </row>
    <row r="47" spans="1:14" ht="16.5" thickBot="1" x14ac:dyDescent="0.3">
      <c r="C47" s="43"/>
      <c r="D47" s="62">
        <f t="shared" si="11"/>
        <v>1.5</v>
      </c>
      <c r="H47" s="50"/>
      <c r="I47" s="17">
        <f>SUM(I41:I46)</f>
        <v>2.5</v>
      </c>
      <c r="J47" s="16"/>
      <c r="K47" s="19">
        <f>SUM(K41:K46)</f>
        <v>1.5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8" t="s">
        <v>8</v>
      </c>
      <c r="J49" s="329"/>
      <c r="K49" s="330"/>
      <c r="N49" s="50"/>
    </row>
    <row r="50" spans="1:14" ht="16.5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#REF!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5cs.Arany I.</v>
      </c>
      <c r="I50" s="335" t="str">
        <f>$I$1</f>
        <v>1. forduló</v>
      </c>
      <c r="J50" s="336"/>
      <c r="K50" s="337"/>
      <c r="L50" s="308" t="s">
        <v>0</v>
      </c>
      <c r="M50" s="309"/>
      <c r="N50" s="117" t="str">
        <f>IF($L$51=1,#REF!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13cs.Dávid I.</v>
      </c>
    </row>
    <row r="51" spans="1:14" ht="13.5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5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13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33"/>
      <c r="G52" s="2" t="s">
        <v>2</v>
      </c>
      <c r="H52" s="48" t="str">
        <f t="shared" si="12"/>
        <v>Gócza Ádám</v>
      </c>
      <c r="I52" s="8">
        <v>1</v>
      </c>
      <c r="J52" s="9"/>
      <c r="K52" s="10">
        <v>0</v>
      </c>
      <c r="L52" s="306"/>
      <c r="M52" s="2" t="s">
        <v>2</v>
      </c>
      <c r="N52" s="51" t="str">
        <f t="shared" si="13"/>
        <v>Ignácz József</v>
      </c>
    </row>
    <row r="53" spans="1:14" ht="13.5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1</v>
      </c>
      <c r="F53" s="333"/>
      <c r="G53" s="2" t="s">
        <v>3</v>
      </c>
      <c r="H53" s="48" t="str">
        <f t="shared" si="12"/>
        <v>Palkovics Balázs</v>
      </c>
      <c r="I53" s="11">
        <v>1</v>
      </c>
      <c r="J53" s="12"/>
      <c r="K53" s="13">
        <v>0</v>
      </c>
      <c r="L53" s="306"/>
      <c r="M53" s="2" t="s">
        <v>3</v>
      </c>
      <c r="N53" s="51" t="str">
        <f t="shared" si="13"/>
        <v>Morvai Dávid</v>
      </c>
    </row>
    <row r="54" spans="1:14" ht="12.75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0.5</v>
      </c>
      <c r="F54" s="333"/>
      <c r="G54" s="2" t="s">
        <v>4</v>
      </c>
      <c r="H54" s="48" t="str">
        <f t="shared" si="12"/>
        <v>Lovász Gergő</v>
      </c>
      <c r="I54" s="11">
        <v>0.5</v>
      </c>
      <c r="J54" s="12"/>
      <c r="K54" s="13">
        <v>0.5</v>
      </c>
      <c r="L54" s="306"/>
      <c r="M54" s="2" t="s">
        <v>4</v>
      </c>
      <c r="N54" s="51" t="str">
        <f t="shared" si="13"/>
        <v>Dévald Péter</v>
      </c>
    </row>
    <row r="55" spans="1:14" ht="12.75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1</v>
      </c>
      <c r="F55" s="333"/>
      <c r="G55" s="2" t="s">
        <v>5</v>
      </c>
      <c r="H55" s="48" t="str">
        <f t="shared" si="12"/>
        <v>Tóth Tibor</v>
      </c>
      <c r="I55" s="11">
        <v>1</v>
      </c>
      <c r="J55" s="12"/>
      <c r="K55" s="13">
        <v>0</v>
      </c>
      <c r="L55" s="306"/>
      <c r="M55" s="2" t="s">
        <v>5</v>
      </c>
      <c r="N55" s="51" t="str">
        <f t="shared" si="13"/>
        <v>Kárpáti Dorina</v>
      </c>
    </row>
    <row r="56" spans="1:14" ht="12.75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0</v>
      </c>
      <c r="F56" s="333"/>
      <c r="G56" s="2" t="s">
        <v>6</v>
      </c>
      <c r="H56" s="48" t="str">
        <f t="shared" si="12"/>
        <v>Dankó Máté</v>
      </c>
      <c r="I56" s="11"/>
      <c r="J56" s="12"/>
      <c r="K56" s="13"/>
      <c r="L56" s="306"/>
      <c r="M56" s="2" t="s">
        <v>6</v>
      </c>
      <c r="N56" s="51" t="str">
        <f t="shared" si="13"/>
        <v>13-5</v>
      </c>
    </row>
    <row r="57" spans="1:14" ht="13.5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5-6</v>
      </c>
      <c r="I57" s="18"/>
      <c r="J57" s="15"/>
      <c r="K57" s="5"/>
      <c r="L57" s="307"/>
      <c r="M57" s="3" t="s">
        <v>7</v>
      </c>
      <c r="N57" s="51" t="str">
        <f t="shared" si="13"/>
        <v>13-6</v>
      </c>
    </row>
    <row r="58" spans="1:14" ht="19.5" thickBot="1" x14ac:dyDescent="0.35">
      <c r="C58" s="43"/>
      <c r="D58" s="60">
        <f t="shared" si="14"/>
        <v>3.5</v>
      </c>
      <c r="I58" s="17">
        <f>SUM(I52:I57)</f>
        <v>3.5</v>
      </c>
      <c r="J58" s="16"/>
      <c r="K58" s="19">
        <f>SUM(K52:K57)</f>
        <v>0.5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8" t="s">
        <v>8</v>
      </c>
      <c r="J60" s="329"/>
      <c r="K60" s="330"/>
    </row>
    <row r="61" spans="1:14" ht="16.5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#REF!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14cs.Dávid IV.</v>
      </c>
      <c r="I61" s="335" t="str">
        <f>$I$1</f>
        <v>1. forduló</v>
      </c>
      <c r="J61" s="336"/>
      <c r="K61" s="337"/>
      <c r="L61" s="308" t="s">
        <v>0</v>
      </c>
      <c r="M61" s="309"/>
      <c r="N61" s="117" t="str">
        <f>IF($L$62=1,#REF!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6cs.Piremon</v>
      </c>
    </row>
    <row r="62" spans="1:14" ht="13.5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14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6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3"/>
      <c r="G63" s="2" t="s">
        <v>2</v>
      </c>
      <c r="H63" s="48" t="str">
        <f t="shared" si="15"/>
        <v>Tóth Manfréd</v>
      </c>
      <c r="I63" s="8">
        <v>0</v>
      </c>
      <c r="J63" s="9"/>
      <c r="K63" s="10">
        <v>1</v>
      </c>
      <c r="L63" s="306"/>
      <c r="M63" s="2" t="s">
        <v>2</v>
      </c>
      <c r="N63" s="51" t="str">
        <f t="shared" si="16"/>
        <v>Barnóth Róbert</v>
      </c>
    </row>
    <row r="64" spans="1:14" ht="13.5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1</v>
      </c>
      <c r="F64" s="333"/>
      <c r="G64" s="2" t="s">
        <v>3</v>
      </c>
      <c r="H64" s="48" t="str">
        <f t="shared" si="15"/>
        <v>Tóth Illés</v>
      </c>
      <c r="I64" s="11">
        <v>0</v>
      </c>
      <c r="J64" s="12"/>
      <c r="K64" s="13">
        <v>1</v>
      </c>
      <c r="L64" s="306"/>
      <c r="M64" s="2" t="s">
        <v>3</v>
      </c>
      <c r="N64" s="51" t="str">
        <f t="shared" si="16"/>
        <v>Tordai Ákos</v>
      </c>
    </row>
    <row r="65" spans="1:14" ht="12.75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1</v>
      </c>
      <c r="F65" s="333"/>
      <c r="G65" s="2" t="s">
        <v>4</v>
      </c>
      <c r="H65" s="48" t="str">
        <f t="shared" si="15"/>
        <v>Gunyecz Kristóf</v>
      </c>
      <c r="I65" s="11">
        <v>0</v>
      </c>
      <c r="J65" s="12"/>
      <c r="K65" s="13">
        <v>1</v>
      </c>
      <c r="L65" s="306"/>
      <c r="M65" s="2" t="s">
        <v>4</v>
      </c>
      <c r="N65" s="51" t="str">
        <f t="shared" si="16"/>
        <v>Rádai Zoltán</v>
      </c>
    </row>
    <row r="66" spans="1:14" ht="12.75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1</v>
      </c>
      <c r="F66" s="333"/>
      <c r="G66" s="2" t="s">
        <v>5</v>
      </c>
      <c r="H66" s="48" t="str">
        <f t="shared" si="15"/>
        <v>Halastyák István</v>
      </c>
      <c r="I66" s="11">
        <v>0</v>
      </c>
      <c r="J66" s="12"/>
      <c r="K66" s="13">
        <v>1</v>
      </c>
      <c r="L66" s="306"/>
      <c r="M66" s="2" t="s">
        <v>5</v>
      </c>
      <c r="N66" s="51" t="str">
        <f t="shared" si="16"/>
        <v>Tumó Bence</v>
      </c>
    </row>
    <row r="67" spans="1:14" ht="12.75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14-5</v>
      </c>
      <c r="I67" s="11"/>
      <c r="J67" s="12"/>
      <c r="K67" s="13"/>
      <c r="L67" s="306"/>
      <c r="M67" s="2" t="s">
        <v>6</v>
      </c>
      <c r="N67" s="51" t="str">
        <f t="shared" si="16"/>
        <v>6-5</v>
      </c>
    </row>
    <row r="68" spans="1:14" ht="13.5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14-6</v>
      </c>
      <c r="I68" s="14"/>
      <c r="J68" s="15"/>
      <c r="K68" s="5"/>
      <c r="L68" s="307"/>
      <c r="M68" s="3" t="s">
        <v>7</v>
      </c>
      <c r="N68" s="51" t="str">
        <f t="shared" si="16"/>
        <v>6-6</v>
      </c>
    </row>
    <row r="69" spans="1:14" ht="18.75" customHeight="1" thickBot="1" x14ac:dyDescent="0.35">
      <c r="C69" s="43"/>
      <c r="D69" s="60">
        <f t="shared" si="17"/>
        <v>4</v>
      </c>
      <c r="F69" s="6"/>
      <c r="G69" s="7"/>
      <c r="H69" s="49"/>
      <c r="I69" s="17">
        <f>SUM(I63:I68)</f>
        <v>0</v>
      </c>
      <c r="J69" s="16"/>
      <c r="K69" s="17">
        <f>SUM(K63:K68)</f>
        <v>4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8" t="s">
        <v>8</v>
      </c>
      <c r="J71" s="329"/>
      <c r="K71" s="330"/>
      <c r="N71" s="50"/>
    </row>
    <row r="72" spans="1:14" ht="16.5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#REF!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7cs.Arany II "Piremon nők"</v>
      </c>
      <c r="I72" s="335" t="str">
        <f>$I$1</f>
        <v>1. forduló</v>
      </c>
      <c r="J72" s="336"/>
      <c r="K72" s="337"/>
      <c r="L72" s="308" t="s">
        <v>0</v>
      </c>
      <c r="M72" s="309"/>
      <c r="N72" s="117" t="str">
        <f>IF($L$73=1,#REF!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15cs.Dávid III.</v>
      </c>
    </row>
    <row r="73" spans="1:14" ht="13.5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7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15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33"/>
      <c r="G74" s="2" t="s">
        <v>2</v>
      </c>
      <c r="H74" s="48" t="str">
        <f t="shared" si="18"/>
        <v>Nagy Krisztina</v>
      </c>
      <c r="I74" s="8">
        <v>1</v>
      </c>
      <c r="J74" s="9"/>
      <c r="K74" s="10">
        <v>0</v>
      </c>
      <c r="L74" s="306"/>
      <c r="M74" s="2" t="s">
        <v>2</v>
      </c>
      <c r="N74" s="51" t="str">
        <f t="shared" si="19"/>
        <v>Pethő Dávid</v>
      </c>
    </row>
    <row r="75" spans="1:14" ht="13.5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3"/>
      <c r="G75" s="2" t="s">
        <v>3</v>
      </c>
      <c r="H75" s="48" t="str">
        <f t="shared" si="18"/>
        <v>Gerle Zsanett</v>
      </c>
      <c r="I75" s="11">
        <v>0</v>
      </c>
      <c r="J75" s="12"/>
      <c r="K75" s="13">
        <v>1</v>
      </c>
      <c r="L75" s="306"/>
      <c r="M75" s="2" t="s">
        <v>3</v>
      </c>
      <c r="N75" s="51" t="str">
        <f t="shared" si="19"/>
        <v>Morvai Renáta</v>
      </c>
    </row>
    <row r="76" spans="1:14" ht="13.5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0</v>
      </c>
      <c r="F76" s="333"/>
      <c r="G76" s="2" t="s">
        <v>4</v>
      </c>
      <c r="H76" s="48" t="str">
        <f t="shared" si="18"/>
        <v>Koncz Réka</v>
      </c>
      <c r="I76" s="11">
        <v>0</v>
      </c>
      <c r="J76" s="12"/>
      <c r="K76" s="13">
        <v>1</v>
      </c>
      <c r="L76" s="306"/>
      <c r="M76" s="2" t="s">
        <v>4</v>
      </c>
      <c r="N76" s="51" t="str">
        <f t="shared" si="19"/>
        <v>Nagy Kitti</v>
      </c>
    </row>
    <row r="77" spans="1:14" ht="13.5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0</v>
      </c>
      <c r="F77" s="333"/>
      <c r="G77" s="2" t="s">
        <v>5</v>
      </c>
      <c r="H77" s="48" t="str">
        <f t="shared" si="18"/>
        <v>Nagy Bettina</v>
      </c>
      <c r="I77" s="11">
        <v>0</v>
      </c>
      <c r="J77" s="12"/>
      <c r="K77" s="13">
        <v>1</v>
      </c>
      <c r="L77" s="306"/>
      <c r="M77" s="2" t="s">
        <v>5</v>
      </c>
      <c r="N77" s="51" t="str">
        <f t="shared" si="19"/>
        <v>Bíró Gréta</v>
      </c>
    </row>
    <row r="78" spans="1:14" ht="13.5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7-5</v>
      </c>
      <c r="I78" s="11"/>
      <c r="J78" s="12"/>
      <c r="K78" s="13"/>
      <c r="L78" s="306"/>
      <c r="M78" s="2" t="s">
        <v>6</v>
      </c>
      <c r="N78" s="51" t="str">
        <f t="shared" si="19"/>
        <v>15-5</v>
      </c>
    </row>
    <row r="79" spans="1:14" ht="13.5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7-6</v>
      </c>
      <c r="I79" s="18"/>
      <c r="J79" s="15"/>
      <c r="K79" s="5"/>
      <c r="L79" s="307"/>
      <c r="M79" s="3" t="s">
        <v>7</v>
      </c>
      <c r="N79" s="51" t="str">
        <f t="shared" si="19"/>
        <v>15-6</v>
      </c>
    </row>
    <row r="80" spans="1:14" ht="19.5" thickBot="1" x14ac:dyDescent="0.35">
      <c r="C80" s="43"/>
      <c r="D80" s="60">
        <f t="shared" si="20"/>
        <v>1</v>
      </c>
      <c r="H80" s="50"/>
      <c r="I80" s="17">
        <f>SUM(I74:I79)</f>
        <v>1</v>
      </c>
      <c r="J80" s="16"/>
      <c r="K80" s="19">
        <f>SUM(K74:K79)</f>
        <v>3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8" t="s">
        <v>8</v>
      </c>
      <c r="J82" s="329"/>
      <c r="K82" s="330"/>
      <c r="N82" s="50"/>
    </row>
    <row r="83" spans="1:14" ht="16.5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#REF!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16cs.Dávid II.</v>
      </c>
      <c r="I83" s="335" t="str">
        <f>$I$1</f>
        <v>1. forduló</v>
      </c>
      <c r="J83" s="336"/>
      <c r="K83" s="337"/>
      <c r="L83" s="308" t="s">
        <v>0</v>
      </c>
      <c r="M83" s="309"/>
      <c r="N83" s="117" t="str">
        <f>IF($L$84=1,#REF!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8cs.SISE I.</v>
      </c>
    </row>
    <row r="84" spans="1:14" ht="13.5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16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8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3"/>
      <c r="G85" s="2" t="s">
        <v>2</v>
      </c>
      <c r="H85" s="48" t="str">
        <f t="shared" si="21"/>
        <v>Bulyáki Ádám</v>
      </c>
      <c r="I85" s="8">
        <v>0</v>
      </c>
      <c r="J85" s="9"/>
      <c r="K85" s="10">
        <v>1</v>
      </c>
      <c r="L85" s="306"/>
      <c r="M85" s="2" t="s">
        <v>2</v>
      </c>
      <c r="N85" s="51" t="str">
        <f t="shared" si="22"/>
        <v>Rubóczki Tibor</v>
      </c>
    </row>
    <row r="86" spans="1:14" ht="13.5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1</v>
      </c>
      <c r="F86" s="333"/>
      <c r="G86" s="2" t="s">
        <v>3</v>
      </c>
      <c r="H86" s="48" t="str">
        <f t="shared" si="21"/>
        <v>Székely Dániel</v>
      </c>
      <c r="I86" s="11">
        <v>0</v>
      </c>
      <c r="J86" s="12"/>
      <c r="K86" s="13">
        <v>1</v>
      </c>
      <c r="L86" s="306"/>
      <c r="M86" s="2" t="s">
        <v>3</v>
      </c>
      <c r="N86" s="51" t="str">
        <f t="shared" si="22"/>
        <v>Gunyecz Zoltán</v>
      </c>
    </row>
    <row r="87" spans="1:14" ht="13.5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1</v>
      </c>
      <c r="F87" s="333"/>
      <c r="G87" s="2" t="s">
        <v>4</v>
      </c>
      <c r="H87" s="48" t="str">
        <f t="shared" si="21"/>
        <v>Bulyáki Sámuel</v>
      </c>
      <c r="I87" s="11">
        <v>0</v>
      </c>
      <c r="J87" s="12"/>
      <c r="K87" s="13">
        <v>1</v>
      </c>
      <c r="L87" s="306"/>
      <c r="M87" s="2" t="s">
        <v>4</v>
      </c>
      <c r="N87" s="51" t="str">
        <f t="shared" si="22"/>
        <v>Gergely Ákos</v>
      </c>
    </row>
    <row r="88" spans="1:14" ht="13.5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1</v>
      </c>
      <c r="F88" s="333"/>
      <c r="G88" s="2" t="s">
        <v>5</v>
      </c>
      <c r="H88" s="48" t="str">
        <f t="shared" si="21"/>
        <v>Bulyáki Debóra</v>
      </c>
      <c r="I88" s="11">
        <v>0</v>
      </c>
      <c r="J88" s="12"/>
      <c r="K88" s="13">
        <v>1</v>
      </c>
      <c r="L88" s="306"/>
      <c r="M88" s="2" t="s">
        <v>5</v>
      </c>
      <c r="N88" s="51" t="str">
        <f t="shared" si="22"/>
        <v>Diczkó Zsombor</v>
      </c>
    </row>
    <row r="89" spans="1:14" ht="13.5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0</v>
      </c>
      <c r="F89" s="333"/>
      <c r="G89" s="2" t="s">
        <v>6</v>
      </c>
      <c r="H89" s="48" t="str">
        <f t="shared" si="21"/>
        <v>16-5</v>
      </c>
      <c r="I89" s="11"/>
      <c r="J89" s="12"/>
      <c r="K89" s="13"/>
      <c r="L89" s="306"/>
      <c r="M89" s="2" t="s">
        <v>6</v>
      </c>
      <c r="N89" s="51" t="str">
        <f t="shared" si="22"/>
        <v>Zilahi Tamás</v>
      </c>
    </row>
    <row r="90" spans="1:14" ht="13.5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0</v>
      </c>
      <c r="F90" s="334"/>
      <c r="G90" s="3" t="s">
        <v>7</v>
      </c>
      <c r="H90" s="48" t="str">
        <f t="shared" si="21"/>
        <v>16-6</v>
      </c>
      <c r="I90" s="18"/>
      <c r="J90" s="15"/>
      <c r="K90" s="5"/>
      <c r="L90" s="307"/>
      <c r="M90" s="3" t="s">
        <v>7</v>
      </c>
      <c r="N90" s="51" t="str">
        <f t="shared" si="22"/>
        <v>Darai Tihamér</v>
      </c>
    </row>
    <row r="91" spans="1:14" ht="19.5" thickBot="1" x14ac:dyDescent="0.35">
      <c r="D91" s="60">
        <f t="shared" si="23"/>
        <v>4</v>
      </c>
      <c r="H91" s="50"/>
      <c r="I91" s="17">
        <f>SUM(I85:I90)</f>
        <v>0</v>
      </c>
      <c r="J91" s="16"/>
      <c r="K91" s="19">
        <f>SUM(K85:K90)</f>
        <v>4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8" t="s">
        <v>8</v>
      </c>
      <c r="J93" s="329"/>
      <c r="K93" s="330"/>
      <c r="N93" s="50"/>
    </row>
    <row r="94" spans="1:14" ht="16.5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#REF!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1. forduló</v>
      </c>
      <c r="J94" s="336"/>
      <c r="K94" s="337"/>
      <c r="L94" s="308" t="s">
        <v>0</v>
      </c>
      <c r="M94" s="309"/>
      <c r="N94" s="117" t="b">
        <f>IF($L$95=1,#REF!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0.5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0.5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0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1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0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thickBot="1" x14ac:dyDescent="0.35">
      <c r="D102" s="60">
        <f t="shared" si="26"/>
        <v>2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8" t="s">
        <v>8</v>
      </c>
      <c r="J104" s="329"/>
      <c r="K104" s="330"/>
      <c r="N104" s="50"/>
    </row>
    <row r="105" spans="1:14" ht="16.5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#REF!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1. forduló</v>
      </c>
      <c r="J105" s="336"/>
      <c r="K105" s="337"/>
      <c r="L105" s="308" t="s">
        <v>0</v>
      </c>
      <c r="M105" s="309"/>
      <c r="N105" s="117" t="b">
        <f>IF($L$106=1,#REF!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1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0.5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0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0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>
        <f t="shared" si="29"/>
        <v>2.5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1</v>
      </c>
    </row>
    <row r="119" spans="1:11" ht="13.5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1</v>
      </c>
    </row>
    <row r="120" spans="1:11" ht="13.5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1</v>
      </c>
    </row>
    <row r="121" spans="1:11" ht="13.5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1</v>
      </c>
    </row>
    <row r="122" spans="1:11" ht="13.5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thickBot="1" x14ac:dyDescent="0.35">
      <c r="C124" s="52"/>
      <c r="D124" s="60">
        <f t="shared" si="31"/>
        <v>4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1</v>
      </c>
    </row>
    <row r="131" spans="1:4" ht="13.5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0.5</v>
      </c>
    </row>
    <row r="132" spans="1:4" ht="13.5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1</v>
      </c>
    </row>
    <row r="133" spans="1:4" ht="13.5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0</v>
      </c>
    </row>
    <row r="134" spans="1:4" ht="13.5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thickBot="1" x14ac:dyDescent="0.35">
      <c r="C135" s="52"/>
      <c r="D135" s="60">
        <f t="shared" si="32"/>
        <v>2.5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0.5</v>
      </c>
    </row>
    <row r="143" spans="1:4" ht="13.5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0</v>
      </c>
    </row>
    <row r="144" spans="1:4" ht="13.5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0.5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0</v>
      </c>
    </row>
    <row r="154" spans="1:4" ht="13.5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0</v>
      </c>
    </row>
    <row r="155" spans="1:4" ht="13.5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1</v>
      </c>
    </row>
    <row r="164" spans="1:4" ht="13.5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1</v>
      </c>
    </row>
    <row r="165" spans="1:4" ht="13.5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1</v>
      </c>
    </row>
    <row r="166" spans="1:4" ht="13.5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 t="shared" si="35"/>
        <v>3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0</v>
      </c>
    </row>
    <row r="176" spans="1:4" ht="13.5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0</v>
      </c>
    </row>
    <row r="177" spans="1:4" ht="13.5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thickBot="1" x14ac:dyDescent="0.25">
      <c r="A178" s="307"/>
      <c r="B178" s="34" t="s">
        <v>7</v>
      </c>
      <c r="C178" s="38" t="str">
        <f>'Input adatok'!C175</f>
        <v>16-6</v>
      </c>
      <c r="D178" s="59">
        <f t="shared" si="36"/>
        <v>0</v>
      </c>
    </row>
    <row r="179" spans="1:4" ht="16.5" thickBot="1" x14ac:dyDescent="0.3">
      <c r="C179" s="52"/>
      <c r="D179" s="62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6:A222"/>
    <mergeCell ref="I61:K62"/>
    <mergeCell ref="I71:K71"/>
    <mergeCell ref="F72:G72"/>
    <mergeCell ref="I72:K73"/>
    <mergeCell ref="F73:F79"/>
    <mergeCell ref="I82:K82"/>
    <mergeCell ref="F83:G83"/>
    <mergeCell ref="I83:K84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I104:K104"/>
    <mergeCell ref="A128:A134"/>
    <mergeCell ref="A138:B138"/>
    <mergeCell ref="A139:A145"/>
    <mergeCell ref="A84:A90"/>
    <mergeCell ref="A94:B94"/>
    <mergeCell ref="A95:A101"/>
    <mergeCell ref="A105:B105"/>
    <mergeCell ref="A106:A112"/>
    <mergeCell ref="A215:B215"/>
    <mergeCell ref="I38:K38"/>
    <mergeCell ref="A39:B39"/>
    <mergeCell ref="F39:G39"/>
    <mergeCell ref="L39:M39"/>
    <mergeCell ref="A18:A24"/>
    <mergeCell ref="F18:F24"/>
    <mergeCell ref="L18:L24"/>
    <mergeCell ref="I27:K27"/>
    <mergeCell ref="A127:B127"/>
    <mergeCell ref="F105:G105"/>
    <mergeCell ref="I105:K106"/>
    <mergeCell ref="L105:M105"/>
    <mergeCell ref="F106:F112"/>
    <mergeCell ref="L106:L112"/>
    <mergeCell ref="F84:F90"/>
    <mergeCell ref="L84:L90"/>
    <mergeCell ref="I93:K93"/>
    <mergeCell ref="F94:G94"/>
    <mergeCell ref="I94:K95"/>
    <mergeCell ref="L94:M94"/>
    <mergeCell ref="F95:F101"/>
    <mergeCell ref="L95:L101"/>
    <mergeCell ref="I39:K40"/>
    <mergeCell ref="A62:A68"/>
    <mergeCell ref="F62:F68"/>
    <mergeCell ref="L62:L68"/>
    <mergeCell ref="A72:B72"/>
    <mergeCell ref="A73:A79"/>
    <mergeCell ref="A40:A46"/>
    <mergeCell ref="F40:F46"/>
    <mergeCell ref="L40:L46"/>
    <mergeCell ref="I49:K49"/>
    <mergeCell ref="A83:B83"/>
    <mergeCell ref="L72:M72"/>
    <mergeCell ref="L73:L79"/>
    <mergeCell ref="L83:M83"/>
    <mergeCell ref="A51:A57"/>
    <mergeCell ref="F51:F57"/>
    <mergeCell ref="L51:L57"/>
    <mergeCell ref="I60:K60"/>
    <mergeCell ref="A61:B61"/>
    <mergeCell ref="F61:G61"/>
    <mergeCell ref="L61:M61"/>
    <mergeCell ref="I50:K51"/>
    <mergeCell ref="A50:B50"/>
    <mergeCell ref="F50:G50"/>
    <mergeCell ref="L50:M50"/>
    <mergeCell ref="I1:K3"/>
    <mergeCell ref="I5:K5"/>
    <mergeCell ref="A6:B6"/>
    <mergeCell ref="F6:G6"/>
    <mergeCell ref="L6:M6"/>
    <mergeCell ref="A28:B28"/>
    <mergeCell ref="F28:G28"/>
    <mergeCell ref="L28:M28"/>
    <mergeCell ref="A7:A13"/>
    <mergeCell ref="F7:F13"/>
    <mergeCell ref="L7:L13"/>
    <mergeCell ref="I16:K16"/>
    <mergeCell ref="A17:B17"/>
    <mergeCell ref="F17:G17"/>
    <mergeCell ref="L17:M17"/>
    <mergeCell ref="I6:K7"/>
    <mergeCell ref="I17:K18"/>
    <mergeCell ref="I28:K29"/>
    <mergeCell ref="A29:A35"/>
    <mergeCell ref="F29:F35"/>
    <mergeCell ref="L29:L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U223"/>
  <sheetViews>
    <sheetView topLeftCell="F1" zoomScaleNormal="100" workbookViewId="0">
      <selection activeCell="E1" sqref="A1:E1048576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10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>
      <c r="H4" s="264" t="s">
        <v>201</v>
      </c>
      <c r="N4" s="265" t="s">
        <v>202</v>
      </c>
    </row>
    <row r="5" spans="1:21" ht="13.5" customHeight="1" thickBot="1" x14ac:dyDescent="0.25">
      <c r="I5" s="328" t="s">
        <v>204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adatok'!C3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11cs.Vaja I.</v>
      </c>
      <c r="I6" s="335" t="str">
        <f>$I$1</f>
        <v>2. forduló</v>
      </c>
      <c r="J6" s="336"/>
      <c r="K6" s="337"/>
      <c r="L6" s="308" t="s">
        <v>0</v>
      </c>
      <c r="M6" s="30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5cs.Arany I.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11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5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33"/>
      <c r="G8" s="2" t="s">
        <v>2</v>
      </c>
      <c r="H8" s="48" t="str">
        <f t="shared" si="0"/>
        <v>Rozinyák Attila</v>
      </c>
      <c r="I8" s="8">
        <v>0</v>
      </c>
      <c r="J8" s="9"/>
      <c r="K8" s="10">
        <v>1</v>
      </c>
      <c r="L8" s="306"/>
      <c r="M8" s="2" t="s">
        <v>2</v>
      </c>
      <c r="N8" s="51" t="str">
        <f t="shared" si="1"/>
        <v>Gócza Ádám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1</v>
      </c>
      <c r="F9" s="333"/>
      <c r="G9" s="2" t="s">
        <v>3</v>
      </c>
      <c r="H9" s="48" t="str">
        <f t="shared" si="0"/>
        <v>Sólyom István</v>
      </c>
      <c r="I9" s="11">
        <v>1</v>
      </c>
      <c r="J9" s="12"/>
      <c r="K9" s="13">
        <v>0</v>
      </c>
      <c r="L9" s="306"/>
      <c r="M9" s="2" t="s">
        <v>3</v>
      </c>
      <c r="N9" s="51" t="str">
        <f t="shared" si="1"/>
        <v>Palkovics Balázs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1</v>
      </c>
      <c r="F10" s="333"/>
      <c r="G10" s="2" t="s">
        <v>4</v>
      </c>
      <c r="H10" s="48" t="str">
        <f t="shared" si="0"/>
        <v>Sipos Árpád</v>
      </c>
      <c r="I10" s="11">
        <v>1</v>
      </c>
      <c r="J10" s="12"/>
      <c r="K10" s="13">
        <v>0</v>
      </c>
      <c r="L10" s="306"/>
      <c r="M10" s="2" t="s">
        <v>4</v>
      </c>
      <c r="N10" s="51" t="str">
        <f t="shared" si="1"/>
        <v>Lovász Gergő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1</v>
      </c>
      <c r="F11" s="333"/>
      <c r="G11" s="2" t="s">
        <v>5</v>
      </c>
      <c r="H11" s="48" t="str">
        <f t="shared" si="0"/>
        <v>Deme Sándor</v>
      </c>
      <c r="I11" s="11">
        <v>1</v>
      </c>
      <c r="J11" s="12"/>
      <c r="K11" s="13">
        <v>0</v>
      </c>
      <c r="L11" s="306"/>
      <c r="M11" s="2" t="s">
        <v>5</v>
      </c>
      <c r="N11" s="51" t="str">
        <f t="shared" si="1"/>
        <v>Tóth Tibor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8">
        <f t="shared" si="2"/>
        <v>0</v>
      </c>
      <c r="F12" s="333"/>
      <c r="G12" s="2" t="s">
        <v>6</v>
      </c>
      <c r="H12" s="48" t="str">
        <f t="shared" si="0"/>
        <v>11-5</v>
      </c>
      <c r="I12" s="11"/>
      <c r="J12" s="12"/>
      <c r="K12" s="13"/>
      <c r="L12" s="306"/>
      <c r="M12" s="2" t="s">
        <v>6</v>
      </c>
      <c r="N12" s="51" t="str">
        <f t="shared" si="1"/>
        <v>Dankó Máté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7"/>
      <c r="B13" s="34" t="s">
        <v>7</v>
      </c>
      <c r="C13" s="55" t="str">
        <f>'Input adatok'!C10</f>
        <v>1-6</v>
      </c>
      <c r="D13" s="59">
        <f t="shared" si="2"/>
        <v>0</v>
      </c>
      <c r="F13" s="334"/>
      <c r="G13" s="3" t="s">
        <v>7</v>
      </c>
      <c r="H13" s="48" t="str">
        <f t="shared" si="0"/>
        <v>11-6</v>
      </c>
      <c r="I13" s="14"/>
      <c r="J13" s="15"/>
      <c r="K13" s="5"/>
      <c r="L13" s="307"/>
      <c r="M13" s="3" t="s">
        <v>7</v>
      </c>
      <c r="N13" s="51" t="str">
        <f t="shared" si="1"/>
        <v>5-6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3</v>
      </c>
      <c r="F14" s="6"/>
      <c r="G14" s="7"/>
      <c r="H14" s="49"/>
      <c r="I14" s="17">
        <f>SUM(I8:I13)</f>
        <v>3</v>
      </c>
      <c r="J14" s="16"/>
      <c r="K14" s="17">
        <f>SUM(K8:K13)</f>
        <v>1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205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6cs.Piremon</v>
      </c>
      <c r="I17" s="335" t="str">
        <f>$I$1</f>
        <v>2. forduló</v>
      </c>
      <c r="J17" s="336"/>
      <c r="K17" s="337"/>
      <c r="L17" s="308" t="s">
        <v>0</v>
      </c>
      <c r="M17" s="30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10cs.Széchenyi II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6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10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3"/>
      <c r="G19" s="2" t="s">
        <v>2</v>
      </c>
      <c r="H19" s="48" t="str">
        <f t="shared" si="3"/>
        <v>Barnóth Róbert</v>
      </c>
      <c r="I19" s="8">
        <v>1</v>
      </c>
      <c r="J19" s="9"/>
      <c r="K19" s="10">
        <v>0</v>
      </c>
      <c r="L19" s="306"/>
      <c r="M19" s="2" t="s">
        <v>2</v>
      </c>
      <c r="N19" s="51" t="str">
        <f t="shared" si="4"/>
        <v>Soltész Violetta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Tordai Ákos</v>
      </c>
      <c r="I20" s="11">
        <v>1</v>
      </c>
      <c r="J20" s="12"/>
      <c r="K20" s="13">
        <v>0</v>
      </c>
      <c r="L20" s="306"/>
      <c r="M20" s="2" t="s">
        <v>3</v>
      </c>
      <c r="N20" s="51" t="str">
        <f t="shared" si="4"/>
        <v>Deme Sándor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0</v>
      </c>
      <c r="F21" s="333"/>
      <c r="G21" s="2" t="s">
        <v>4</v>
      </c>
      <c r="H21" s="48" t="str">
        <f t="shared" si="3"/>
        <v>Rádai Zoltán</v>
      </c>
      <c r="I21" s="11">
        <v>1</v>
      </c>
      <c r="J21" s="12"/>
      <c r="K21" s="13">
        <v>0</v>
      </c>
      <c r="L21" s="306"/>
      <c r="M21" s="2" t="s">
        <v>4</v>
      </c>
      <c r="N21" s="51" t="str">
        <f t="shared" si="4"/>
        <v>Deme Bánk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Tumó Bence</v>
      </c>
      <c r="I22" s="11">
        <v>1</v>
      </c>
      <c r="J22" s="12"/>
      <c r="K22" s="13">
        <v>0</v>
      </c>
      <c r="L22" s="306"/>
      <c r="M22" s="2" t="s">
        <v>5</v>
      </c>
      <c r="N22" s="51" t="str">
        <f t="shared" si="4"/>
        <v>Almási Tamás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1</v>
      </c>
      <c r="F23" s="333"/>
      <c r="G23" s="2" t="s">
        <v>6</v>
      </c>
      <c r="H23" s="48" t="str">
        <f t="shared" si="3"/>
        <v>6-5</v>
      </c>
      <c r="I23" s="11"/>
      <c r="J23" s="12"/>
      <c r="K23" s="13"/>
      <c r="L23" s="306"/>
      <c r="M23" s="2" t="s">
        <v>6</v>
      </c>
      <c r="N23" s="51" t="str">
        <f t="shared" si="4"/>
        <v>Ujteleki Bence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1</v>
      </c>
      <c r="F24" s="334"/>
      <c r="G24" s="3" t="s">
        <v>7</v>
      </c>
      <c r="H24" s="48" t="str">
        <f t="shared" si="3"/>
        <v>6-6</v>
      </c>
      <c r="I24" s="18"/>
      <c r="J24" s="15"/>
      <c r="K24" s="5"/>
      <c r="L24" s="307"/>
      <c r="M24" s="3" t="s">
        <v>7</v>
      </c>
      <c r="N24" s="51" t="str">
        <f t="shared" si="4"/>
        <v>10-6</v>
      </c>
    </row>
    <row r="25" spans="1:14" ht="16.5" customHeight="1" thickBot="1" x14ac:dyDescent="0.3">
      <c r="C25" s="43"/>
      <c r="D25" s="62">
        <f t="shared" si="5"/>
        <v>3</v>
      </c>
      <c r="H25" s="50"/>
      <c r="I25" s="17">
        <f>SUM(I19:I24)</f>
        <v>4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206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8cs.SISE I.</v>
      </c>
      <c r="I28" s="335" t="str">
        <f>$I$1</f>
        <v>2. forduló</v>
      </c>
      <c r="J28" s="336"/>
      <c r="K28" s="337"/>
      <c r="L28" s="308" t="s">
        <v>0</v>
      </c>
      <c r="M28" s="30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12cs.SISE II.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8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12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Rubóczki Tibor</v>
      </c>
      <c r="I30" s="8">
        <v>1</v>
      </c>
      <c r="J30" s="9"/>
      <c r="K30" s="10">
        <v>0</v>
      </c>
      <c r="L30" s="306"/>
      <c r="M30" s="2" t="s">
        <v>2</v>
      </c>
      <c r="N30" s="51" t="str">
        <f t="shared" si="7"/>
        <v>Papp László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3"/>
      <c r="G31" s="2" t="s">
        <v>3</v>
      </c>
      <c r="H31" s="48" t="str">
        <f t="shared" si="6"/>
        <v>Gunyecz Zoltán</v>
      </c>
      <c r="I31" s="11">
        <v>1</v>
      </c>
      <c r="J31" s="12"/>
      <c r="K31" s="13">
        <v>0</v>
      </c>
      <c r="L31" s="306"/>
      <c r="M31" s="2" t="s">
        <v>3</v>
      </c>
      <c r="N31" s="51" t="str">
        <f t="shared" si="7"/>
        <v>Ugyan Dániel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Gergely Ákos</v>
      </c>
      <c r="I32" s="11">
        <v>1</v>
      </c>
      <c r="J32" s="12"/>
      <c r="K32" s="13">
        <v>0</v>
      </c>
      <c r="L32" s="306"/>
      <c r="M32" s="2" t="s">
        <v>4</v>
      </c>
      <c r="N32" s="51" t="str">
        <f t="shared" si="7"/>
        <v>Szuhánszki Gergely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0</v>
      </c>
      <c r="F33" s="333"/>
      <c r="G33" s="2" t="s">
        <v>5</v>
      </c>
      <c r="H33" s="48" t="str">
        <f t="shared" si="6"/>
        <v>Diczkó Zsombor</v>
      </c>
      <c r="I33" s="11">
        <v>1</v>
      </c>
      <c r="J33" s="12"/>
      <c r="K33" s="13">
        <v>0</v>
      </c>
      <c r="L33" s="306"/>
      <c r="M33" s="2" t="s">
        <v>5</v>
      </c>
      <c r="N33" s="51" t="str">
        <f t="shared" si="7"/>
        <v>Vitkos Bence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Zilahi Tamás</v>
      </c>
      <c r="I34" s="11"/>
      <c r="J34" s="12"/>
      <c r="K34" s="13"/>
      <c r="L34" s="306"/>
      <c r="M34" s="2" t="s">
        <v>6</v>
      </c>
      <c r="N34" s="51" t="str">
        <f t="shared" si="7"/>
        <v>Várnagy Csaba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Darai Tihamér</v>
      </c>
      <c r="I35" s="18"/>
      <c r="J35" s="15"/>
      <c r="K35" s="5"/>
      <c r="L35" s="307"/>
      <c r="M35" s="3" t="s">
        <v>7</v>
      </c>
      <c r="N35" s="51" t="str">
        <f t="shared" si="7"/>
        <v>12-6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4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207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15cs.Dávid III.</v>
      </c>
      <c r="I39" s="335" t="str">
        <f>$I$1</f>
        <v>2. forduló</v>
      </c>
      <c r="J39" s="336"/>
      <c r="K39" s="337"/>
      <c r="L39" s="308" t="s">
        <v>0</v>
      </c>
      <c r="M39" s="30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1cs.Széchenyi I.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15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1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33"/>
      <c r="G41" s="2" t="s">
        <v>2</v>
      </c>
      <c r="H41" s="48" t="str">
        <f t="shared" si="9"/>
        <v>Pethő Dávid</v>
      </c>
      <c r="I41" s="8">
        <v>1</v>
      </c>
      <c r="J41" s="9"/>
      <c r="K41" s="10">
        <v>0</v>
      </c>
      <c r="L41" s="306"/>
      <c r="M41" s="2" t="s">
        <v>2</v>
      </c>
      <c r="N41" s="51" t="str">
        <f t="shared" si="10"/>
        <v>Fésüs Gábor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3"/>
      <c r="G42" s="2" t="s">
        <v>3</v>
      </c>
      <c r="H42" s="48" t="str">
        <f t="shared" si="9"/>
        <v>Morvai Renáta</v>
      </c>
      <c r="I42" s="11">
        <v>0</v>
      </c>
      <c r="J42" s="12"/>
      <c r="K42" s="13">
        <v>1</v>
      </c>
      <c r="L42" s="306"/>
      <c r="M42" s="2" t="s">
        <v>3</v>
      </c>
      <c r="N42" s="51" t="str">
        <f t="shared" si="10"/>
        <v>Barnóth Anita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1</v>
      </c>
      <c r="F43" s="333"/>
      <c r="G43" s="2" t="s">
        <v>4</v>
      </c>
      <c r="H43" s="48" t="str">
        <f t="shared" si="9"/>
        <v>Nagy Kitti</v>
      </c>
      <c r="I43" s="11">
        <v>0</v>
      </c>
      <c r="J43" s="12"/>
      <c r="K43" s="13">
        <v>1</v>
      </c>
      <c r="L43" s="306"/>
      <c r="M43" s="2" t="s">
        <v>4</v>
      </c>
      <c r="N43" s="51" t="str">
        <f t="shared" si="10"/>
        <v>Csicsák Angéla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1</v>
      </c>
      <c r="F44" s="333"/>
      <c r="G44" s="2" t="s">
        <v>5</v>
      </c>
      <c r="H44" s="48" t="str">
        <f t="shared" si="9"/>
        <v>Bíró Gréta</v>
      </c>
      <c r="I44" s="11">
        <v>0</v>
      </c>
      <c r="J44" s="12"/>
      <c r="K44" s="13">
        <v>1</v>
      </c>
      <c r="L44" s="306"/>
      <c r="M44" s="2" t="s">
        <v>5</v>
      </c>
      <c r="N44" s="51" t="str">
        <f t="shared" si="10"/>
        <v>Soltész Hajnalka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15-5</v>
      </c>
      <c r="I45" s="11"/>
      <c r="J45" s="12"/>
      <c r="K45" s="13"/>
      <c r="L45" s="306"/>
      <c r="M45" s="2" t="s">
        <v>6</v>
      </c>
      <c r="N45" s="51" t="str">
        <f t="shared" si="10"/>
        <v>1-5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15-6</v>
      </c>
      <c r="I46" s="18"/>
      <c r="J46" s="15"/>
      <c r="K46" s="5"/>
      <c r="L46" s="307"/>
      <c r="M46" s="3" t="s">
        <v>7</v>
      </c>
      <c r="N46" s="51" t="str">
        <f t="shared" si="10"/>
        <v>1-6</v>
      </c>
    </row>
    <row r="47" spans="1:14" ht="16.5" thickBot="1" x14ac:dyDescent="0.3">
      <c r="C47" s="43"/>
      <c r="D47" s="62">
        <f t="shared" si="11"/>
        <v>2</v>
      </c>
      <c r="H47" s="50"/>
      <c r="I47" s="17">
        <f>SUM(I41:I46)</f>
        <v>1</v>
      </c>
      <c r="J47" s="16"/>
      <c r="K47" s="19">
        <f>SUM(K41:K46)</f>
        <v>3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8" t="s">
        <v>208</v>
      </c>
      <c r="J49" s="329"/>
      <c r="K49" s="330"/>
      <c r="N49" s="50"/>
    </row>
    <row r="50" spans="1:14" ht="16.5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9cs.Nyírbátor</v>
      </c>
      <c r="I50" s="335" t="str">
        <f>$I$1</f>
        <v>2. forduló</v>
      </c>
      <c r="J50" s="336"/>
      <c r="K50" s="337"/>
      <c r="L50" s="308" t="s">
        <v>0</v>
      </c>
      <c r="M50" s="309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3cs.Arany III.</v>
      </c>
    </row>
    <row r="51" spans="1:14" ht="13.5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9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3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33"/>
      <c r="G52" s="2" t="s">
        <v>2</v>
      </c>
      <c r="H52" s="48" t="str">
        <f t="shared" si="12"/>
        <v>Orosz Ferenc</v>
      </c>
      <c r="I52" s="8">
        <v>1</v>
      </c>
      <c r="J52" s="9"/>
      <c r="K52" s="10">
        <v>0</v>
      </c>
      <c r="L52" s="306"/>
      <c r="M52" s="2" t="s">
        <v>2</v>
      </c>
      <c r="N52" s="51" t="str">
        <f t="shared" si="13"/>
        <v>Illés Eduárd</v>
      </c>
    </row>
    <row r="53" spans="1:14" ht="13.5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3"/>
      <c r="G53" s="2" t="s">
        <v>3</v>
      </c>
      <c r="H53" s="48" t="str">
        <f t="shared" si="12"/>
        <v>Hetei Ferenc</v>
      </c>
      <c r="I53" s="11">
        <v>1</v>
      </c>
      <c r="J53" s="12"/>
      <c r="K53" s="13">
        <v>0</v>
      </c>
      <c r="L53" s="306"/>
      <c r="M53" s="2" t="s">
        <v>3</v>
      </c>
      <c r="N53" s="51" t="str">
        <f t="shared" si="13"/>
        <v>Benicsák Patrícia</v>
      </c>
    </row>
    <row r="54" spans="1:14" ht="12.75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0</v>
      </c>
      <c r="F54" s="333"/>
      <c r="G54" s="2" t="s">
        <v>4</v>
      </c>
      <c r="H54" s="48" t="str">
        <f t="shared" si="12"/>
        <v>Kónya István</v>
      </c>
      <c r="I54" s="11"/>
      <c r="J54" s="12"/>
      <c r="K54" s="13">
        <v>0</v>
      </c>
      <c r="L54" s="306"/>
      <c r="M54" s="2" t="s">
        <v>4</v>
      </c>
      <c r="N54" s="51" t="str">
        <f t="shared" si="13"/>
        <v>Csonka Fanni</v>
      </c>
    </row>
    <row r="55" spans="1:14" ht="12.75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0</v>
      </c>
      <c r="F55" s="333"/>
      <c r="G55" s="2" t="s">
        <v>5</v>
      </c>
      <c r="H55" s="48" t="str">
        <f t="shared" si="12"/>
        <v>Varga István</v>
      </c>
      <c r="I55" s="11">
        <v>1</v>
      </c>
      <c r="J55" s="12"/>
      <c r="K55" s="13">
        <v>0</v>
      </c>
      <c r="L55" s="306"/>
      <c r="M55" s="2" t="s">
        <v>5</v>
      </c>
      <c r="N55" s="51" t="str">
        <f t="shared" si="13"/>
        <v>Szűcs Dóra</v>
      </c>
    </row>
    <row r="56" spans="1:14" ht="12.75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0</v>
      </c>
      <c r="F56" s="333"/>
      <c r="G56" s="2" t="s">
        <v>6</v>
      </c>
      <c r="H56" s="48" t="str">
        <f t="shared" si="12"/>
        <v>Baracsi Sándor</v>
      </c>
      <c r="I56" s="11">
        <v>1</v>
      </c>
      <c r="J56" s="12"/>
      <c r="K56" s="13"/>
      <c r="L56" s="306"/>
      <c r="M56" s="2" t="s">
        <v>6</v>
      </c>
      <c r="N56" s="51" t="str">
        <f t="shared" si="13"/>
        <v>3-5</v>
      </c>
    </row>
    <row r="57" spans="1:14" ht="13.5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9-6</v>
      </c>
      <c r="I57" s="18"/>
      <c r="J57" s="15"/>
      <c r="K57" s="5"/>
      <c r="L57" s="307"/>
      <c r="M57" s="3" t="s">
        <v>7</v>
      </c>
      <c r="N57" s="51" t="str">
        <f t="shared" si="13"/>
        <v>3-6</v>
      </c>
    </row>
    <row r="58" spans="1:14" ht="19.5" thickBot="1" x14ac:dyDescent="0.35">
      <c r="C58" s="43"/>
      <c r="D58" s="60">
        <f t="shared" si="14"/>
        <v>1</v>
      </c>
      <c r="I58" s="17">
        <f>SUM(I52:I57)</f>
        <v>4</v>
      </c>
      <c r="J58" s="16"/>
      <c r="K58" s="19">
        <f>SUM(K52:K57)</f>
        <v>0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8" t="s">
        <v>209</v>
      </c>
      <c r="J60" s="329"/>
      <c r="K60" s="330"/>
    </row>
    <row r="61" spans="1:14" ht="16.5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2cs.Vaja</v>
      </c>
      <c r="I61" s="335" t="str">
        <f>$I$1</f>
        <v>2. forduló</v>
      </c>
      <c r="J61" s="336"/>
      <c r="K61" s="337"/>
      <c r="L61" s="308" t="s">
        <v>0</v>
      </c>
      <c r="M61" s="309"/>
      <c r="N61" s="117" t="str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14cs.Dávid IV.</v>
      </c>
    </row>
    <row r="62" spans="1:14" ht="13.5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2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14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3"/>
      <c r="G63" s="2" t="s">
        <v>2</v>
      </c>
      <c r="H63" s="48" t="str">
        <f t="shared" si="15"/>
        <v>Makkai Balázs</v>
      </c>
      <c r="I63" s="8">
        <v>1</v>
      </c>
      <c r="J63" s="9"/>
      <c r="K63" s="10">
        <v>0</v>
      </c>
      <c r="L63" s="306"/>
      <c r="M63" s="2" t="s">
        <v>2</v>
      </c>
      <c r="N63" s="51" t="str">
        <f t="shared" si="16"/>
        <v>Tóth Manfréd</v>
      </c>
    </row>
    <row r="64" spans="1:14" ht="13.5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1</v>
      </c>
      <c r="F64" s="333"/>
      <c r="G64" s="2" t="s">
        <v>3</v>
      </c>
      <c r="H64" s="48" t="str">
        <f t="shared" si="15"/>
        <v>Lőrincz Kevin</v>
      </c>
      <c r="I64" s="11">
        <v>0</v>
      </c>
      <c r="J64" s="12"/>
      <c r="K64" s="13">
        <v>1</v>
      </c>
      <c r="L64" s="306"/>
      <c r="M64" s="2" t="s">
        <v>3</v>
      </c>
      <c r="N64" s="51" t="str">
        <f t="shared" si="16"/>
        <v>Tóth Illés</v>
      </c>
    </row>
    <row r="65" spans="1:14" ht="12.75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1</v>
      </c>
      <c r="F65" s="333"/>
      <c r="G65" s="2" t="s">
        <v>4</v>
      </c>
      <c r="H65" s="48" t="str">
        <f t="shared" si="15"/>
        <v>Gábor Zoltán</v>
      </c>
      <c r="I65" s="11"/>
      <c r="J65" s="12"/>
      <c r="K65" s="13">
        <v>0</v>
      </c>
      <c r="L65" s="306"/>
      <c r="M65" s="2" t="s">
        <v>4</v>
      </c>
      <c r="N65" s="51" t="str">
        <f t="shared" si="16"/>
        <v>Gunyecz Kristóf</v>
      </c>
    </row>
    <row r="66" spans="1:14" ht="12.75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1</v>
      </c>
      <c r="F66" s="333"/>
      <c r="G66" s="2" t="s">
        <v>5</v>
      </c>
      <c r="H66" s="48" t="str">
        <f t="shared" si="15"/>
        <v>Tirpák Márk</v>
      </c>
      <c r="I66" s="11"/>
      <c r="J66" s="12"/>
      <c r="K66" s="13">
        <v>0</v>
      </c>
      <c r="L66" s="306"/>
      <c r="M66" s="2" t="s">
        <v>5</v>
      </c>
      <c r="N66" s="51" t="str">
        <f t="shared" si="16"/>
        <v>Halastyák István</v>
      </c>
    </row>
    <row r="67" spans="1:14" ht="12.75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Szabó Édua</v>
      </c>
      <c r="I67" s="11">
        <v>1</v>
      </c>
      <c r="J67" s="12"/>
      <c r="K67" s="13"/>
      <c r="L67" s="306"/>
      <c r="M67" s="2" t="s">
        <v>6</v>
      </c>
      <c r="N67" s="51" t="str">
        <f t="shared" si="16"/>
        <v>14-5</v>
      </c>
    </row>
    <row r="68" spans="1:14" ht="13.5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Tóth Tamás</v>
      </c>
      <c r="I68" s="14">
        <v>1</v>
      </c>
      <c r="J68" s="15"/>
      <c r="K68" s="5"/>
      <c r="L68" s="307"/>
      <c r="M68" s="3" t="s">
        <v>7</v>
      </c>
      <c r="N68" s="51" t="str">
        <f t="shared" si="16"/>
        <v>14-6</v>
      </c>
    </row>
    <row r="69" spans="1:14" ht="18.75" customHeight="1" thickBot="1" x14ac:dyDescent="0.35">
      <c r="C69" s="43"/>
      <c r="D69" s="60">
        <f t="shared" si="17"/>
        <v>4</v>
      </c>
      <c r="F69" s="6"/>
      <c r="G69" s="7"/>
      <c r="H69" s="49"/>
      <c r="I69" s="17">
        <f>SUM(I63:I68)</f>
        <v>3</v>
      </c>
      <c r="J69" s="16"/>
      <c r="K69" s="17">
        <f>SUM(K63:K68)</f>
        <v>1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8" t="s">
        <v>210</v>
      </c>
      <c r="J71" s="329"/>
      <c r="K71" s="330"/>
      <c r="N71" s="50"/>
    </row>
    <row r="72" spans="1:14" ht="16.5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4cs.Demecser</v>
      </c>
      <c r="I72" s="335" t="str">
        <f>$I$1</f>
        <v>2. forduló</v>
      </c>
      <c r="J72" s="336"/>
      <c r="K72" s="337"/>
      <c r="L72" s="308" t="s">
        <v>0</v>
      </c>
      <c r="M72" s="309"/>
      <c r="N72" s="117" t="str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16cs.Dávid II.</v>
      </c>
    </row>
    <row r="73" spans="1:14" ht="13.5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4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16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33"/>
      <c r="G74" s="2" t="s">
        <v>2</v>
      </c>
      <c r="H74" s="48" t="str">
        <f t="shared" si="18"/>
        <v>Haraszti Sándor</v>
      </c>
      <c r="I74" s="8">
        <v>0</v>
      </c>
      <c r="J74" s="9"/>
      <c r="K74" s="10">
        <v>1</v>
      </c>
      <c r="L74" s="306"/>
      <c r="M74" s="2" t="s">
        <v>2</v>
      </c>
      <c r="N74" s="51" t="str">
        <f t="shared" si="19"/>
        <v>Bulyáki Ádám</v>
      </c>
    </row>
    <row r="75" spans="1:14" ht="13.5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3"/>
      <c r="G75" s="2" t="s">
        <v>3</v>
      </c>
      <c r="H75" s="48" t="str">
        <f t="shared" si="18"/>
        <v>Balogh Dániel</v>
      </c>
      <c r="I75" s="11">
        <v>0</v>
      </c>
      <c r="J75" s="12"/>
      <c r="K75" s="13">
        <v>1</v>
      </c>
      <c r="L75" s="306"/>
      <c r="M75" s="2" t="s">
        <v>3</v>
      </c>
      <c r="N75" s="51" t="str">
        <f t="shared" si="19"/>
        <v>Székely Dániel</v>
      </c>
    </row>
    <row r="76" spans="1:14" ht="13.5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0.5</v>
      </c>
      <c r="F76" s="333"/>
      <c r="G76" s="2" t="s">
        <v>4</v>
      </c>
      <c r="H76" s="48" t="str">
        <f t="shared" si="18"/>
        <v>Weber Tamás</v>
      </c>
      <c r="I76" s="11">
        <v>1</v>
      </c>
      <c r="J76" s="12"/>
      <c r="K76" s="13">
        <v>0</v>
      </c>
      <c r="L76" s="306"/>
      <c r="M76" s="2" t="s">
        <v>4</v>
      </c>
      <c r="N76" s="51" t="str">
        <f t="shared" si="19"/>
        <v>Bulyáki Sámuel</v>
      </c>
    </row>
    <row r="77" spans="1:14" ht="13.5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1</v>
      </c>
      <c r="F77" s="333"/>
      <c r="G77" s="2" t="s">
        <v>5</v>
      </c>
      <c r="H77" s="48" t="str">
        <f t="shared" si="18"/>
        <v>Barati Dávid</v>
      </c>
      <c r="I77" s="11">
        <v>1</v>
      </c>
      <c r="J77" s="12"/>
      <c r="K77" s="13">
        <v>0</v>
      </c>
      <c r="L77" s="306"/>
      <c r="M77" s="2" t="s">
        <v>5</v>
      </c>
      <c r="N77" s="51" t="str">
        <f t="shared" si="19"/>
        <v>Bulyáki Debóra</v>
      </c>
    </row>
    <row r="78" spans="1:14" ht="13.5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4-5</v>
      </c>
      <c r="I78" s="11"/>
      <c r="J78" s="12"/>
      <c r="K78" s="13"/>
      <c r="L78" s="306"/>
      <c r="M78" s="2" t="s">
        <v>6</v>
      </c>
      <c r="N78" s="51" t="str">
        <f t="shared" si="19"/>
        <v>16-5</v>
      </c>
    </row>
    <row r="79" spans="1:14" ht="13.5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4-6</v>
      </c>
      <c r="I79" s="18"/>
      <c r="J79" s="15"/>
      <c r="K79" s="5"/>
      <c r="L79" s="307"/>
      <c r="M79" s="3" t="s">
        <v>7</v>
      </c>
      <c r="N79" s="51" t="str">
        <f t="shared" si="19"/>
        <v>16-6</v>
      </c>
    </row>
    <row r="80" spans="1:14" ht="19.5" thickBot="1" x14ac:dyDescent="0.35">
      <c r="C80" s="43"/>
      <c r="D80" s="60">
        <f t="shared" si="20"/>
        <v>2.5</v>
      </c>
      <c r="H80" s="50"/>
      <c r="I80" s="17">
        <f>SUM(I74:I79)</f>
        <v>2</v>
      </c>
      <c r="J80" s="16"/>
      <c r="K80" s="19">
        <f>SUM(K74:K79)</f>
        <v>2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8" t="s">
        <v>211</v>
      </c>
      <c r="J82" s="329"/>
      <c r="K82" s="330"/>
      <c r="N82" s="50"/>
    </row>
    <row r="83" spans="1:14" ht="16.5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13cs.Dávid I.</v>
      </c>
      <c r="I83" s="335" t="str">
        <f>$I$1</f>
        <v>2. forduló</v>
      </c>
      <c r="J83" s="336"/>
      <c r="K83" s="337"/>
      <c r="L83" s="308" t="s">
        <v>0</v>
      </c>
      <c r="M83" s="309"/>
      <c r="N83" s="117" t="str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7cs.Arany II "Piremon nők"</v>
      </c>
    </row>
    <row r="84" spans="1:14" ht="13.5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13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7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3"/>
      <c r="G85" s="2" t="s">
        <v>2</v>
      </c>
      <c r="H85" s="48" t="str">
        <f t="shared" si="21"/>
        <v>Ignácz József</v>
      </c>
      <c r="I85" s="8">
        <v>0</v>
      </c>
      <c r="J85" s="9"/>
      <c r="K85" s="10">
        <v>1</v>
      </c>
      <c r="L85" s="306"/>
      <c r="M85" s="2" t="s">
        <v>2</v>
      </c>
      <c r="N85" s="51" t="str">
        <f t="shared" si="22"/>
        <v>Nagy Krisztina</v>
      </c>
    </row>
    <row r="86" spans="1:14" ht="13.5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1</v>
      </c>
      <c r="F86" s="333"/>
      <c r="G86" s="2" t="s">
        <v>3</v>
      </c>
      <c r="H86" s="48" t="str">
        <f t="shared" si="21"/>
        <v>Morvai Dávid</v>
      </c>
      <c r="I86" s="11">
        <v>1</v>
      </c>
      <c r="J86" s="12"/>
      <c r="K86" s="13">
        <v>0</v>
      </c>
      <c r="L86" s="306"/>
      <c r="M86" s="2" t="s">
        <v>3</v>
      </c>
      <c r="N86" s="51" t="str">
        <f t="shared" si="22"/>
        <v>Gerle Zsanett</v>
      </c>
    </row>
    <row r="87" spans="1:14" ht="13.5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1</v>
      </c>
      <c r="F87" s="333"/>
      <c r="G87" s="2" t="s">
        <v>4</v>
      </c>
      <c r="H87" s="48" t="str">
        <f t="shared" si="21"/>
        <v>Dévald Péter</v>
      </c>
      <c r="I87" s="11">
        <v>0.5</v>
      </c>
      <c r="J87" s="12"/>
      <c r="K87" s="13">
        <v>0.5</v>
      </c>
      <c r="L87" s="306"/>
      <c r="M87" s="2" t="s">
        <v>4</v>
      </c>
      <c r="N87" s="51" t="str">
        <f t="shared" si="22"/>
        <v>Koncz Réka</v>
      </c>
    </row>
    <row r="88" spans="1:14" ht="13.5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1</v>
      </c>
      <c r="F88" s="333"/>
      <c r="G88" s="2" t="s">
        <v>5</v>
      </c>
      <c r="H88" s="48" t="str">
        <f t="shared" si="21"/>
        <v>Kárpáti Dorina</v>
      </c>
      <c r="I88" s="11">
        <v>0</v>
      </c>
      <c r="J88" s="12"/>
      <c r="K88" s="13">
        <v>1</v>
      </c>
      <c r="L88" s="306"/>
      <c r="M88" s="2" t="s">
        <v>5</v>
      </c>
      <c r="N88" s="51" t="str">
        <f t="shared" si="22"/>
        <v>Nagy Bettina</v>
      </c>
    </row>
    <row r="89" spans="1:14" ht="13.5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0</v>
      </c>
      <c r="F89" s="333"/>
      <c r="G89" s="2" t="s">
        <v>6</v>
      </c>
      <c r="H89" s="48" t="str">
        <f t="shared" si="21"/>
        <v>13-5</v>
      </c>
      <c r="I89" s="11"/>
      <c r="J89" s="12"/>
      <c r="K89" s="13"/>
      <c r="L89" s="306"/>
      <c r="M89" s="2" t="s">
        <v>6</v>
      </c>
      <c r="N89" s="51" t="str">
        <f t="shared" si="22"/>
        <v>7-5</v>
      </c>
    </row>
    <row r="90" spans="1:14" ht="13.5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0</v>
      </c>
      <c r="F90" s="334"/>
      <c r="G90" s="3" t="s">
        <v>7</v>
      </c>
      <c r="H90" s="48" t="str">
        <f t="shared" si="21"/>
        <v>13-6</v>
      </c>
      <c r="I90" s="18"/>
      <c r="J90" s="15"/>
      <c r="K90" s="5"/>
      <c r="L90" s="307"/>
      <c r="M90" s="3" t="s">
        <v>7</v>
      </c>
      <c r="N90" s="51" t="str">
        <f t="shared" si="22"/>
        <v>7-6</v>
      </c>
    </row>
    <row r="91" spans="1:14" ht="19.5" thickBot="1" x14ac:dyDescent="0.35">
      <c r="D91" s="60">
        <f t="shared" si="23"/>
        <v>4</v>
      </c>
      <c r="H91" s="50"/>
      <c r="I91" s="17">
        <f>SUM(I85:I90)</f>
        <v>1.5</v>
      </c>
      <c r="J91" s="16"/>
      <c r="K91" s="19">
        <f>SUM(K85:K90)</f>
        <v>2.5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8" t="s">
        <v>8</v>
      </c>
      <c r="J93" s="329"/>
      <c r="K93" s="330"/>
      <c r="N93" s="50"/>
    </row>
    <row r="94" spans="1:14" ht="16.5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2. forduló</v>
      </c>
      <c r="J94" s="336"/>
      <c r="K94" s="337"/>
      <c r="L94" s="308" t="s">
        <v>0</v>
      </c>
      <c r="M94" s="30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1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0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1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1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thickBot="1" x14ac:dyDescent="0.35">
      <c r="D102" s="60">
        <f t="shared" si="26"/>
        <v>4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8" t="s">
        <v>8</v>
      </c>
      <c r="J104" s="329"/>
      <c r="K104" s="330"/>
      <c r="N104" s="50"/>
    </row>
    <row r="105" spans="1:14" ht="16.5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2. forduló</v>
      </c>
      <c r="J105" s="336"/>
      <c r="K105" s="337"/>
      <c r="L105" s="308" t="s">
        <v>0</v>
      </c>
      <c r="M105" s="30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0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0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0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1</v>
      </c>
    </row>
    <row r="120" spans="1:11" ht="13.5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1</v>
      </c>
    </row>
    <row r="121" spans="1:11" ht="13.5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1</v>
      </c>
    </row>
    <row r="122" spans="1:11" ht="13.5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thickBot="1" x14ac:dyDescent="0.35">
      <c r="C124" s="52"/>
      <c r="D124" s="60">
        <f t="shared" si="31"/>
        <v>3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0</v>
      </c>
    </row>
    <row r="132" spans="1:4" ht="13.5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0</v>
      </c>
    </row>
    <row r="133" spans="1:4" ht="13.5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0</v>
      </c>
    </row>
    <row r="134" spans="1:4" ht="13.5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thickBot="1" x14ac:dyDescent="0.35">
      <c r="C135" s="52"/>
      <c r="D135" s="60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customHeight="1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1</v>
      </c>
    </row>
    <row r="142" spans="1:4" ht="13.5" customHeight="1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0.5</v>
      </c>
    </row>
    <row r="143" spans="1:4" ht="13.5" customHeight="1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0</v>
      </c>
    </row>
    <row r="144" spans="1:4" ht="13.5" customHeight="1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customHeight="1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1.5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customHeight="1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1</v>
      </c>
    </row>
    <row r="153" spans="1:4" ht="13.5" customHeight="1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0</v>
      </c>
    </row>
    <row r="154" spans="1:4" ht="13.5" customHeight="1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0</v>
      </c>
    </row>
    <row r="155" spans="1:4" ht="13.5" customHeight="1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customHeight="1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>
        <f t="shared" si="34"/>
        <v>1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customHeight="1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I8,IF($L$7=15,K8,IF($F$18=15,I19,IF($L$18=15,K19,IF($F$29=15,I30,IF($L$29=15,K30,IF($F$40=15,I41,IF($L$40=15,K41,IF($F$51=15,I52,IF($L$51=15,K52,IF($F$62=15,I63,IF($L$62=15,K63,IF($F$73=15,I74,IF($L$73=15,K74,IF($F$84=15,I85,IF($L$84=15,K85,IF($F$95=15,I96,IF($L$95=15,K96,IF($F$106=15,I107,IF($L$106=15,K107))))))))))))))))))))</f>
        <v>1</v>
      </c>
    </row>
    <row r="163" spans="1:4" ht="13.5" customHeight="1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7" si="35">IF($F$7=15,I9,IF($L$7=15,K9,IF($F$18=15,I20,IF($L$18=15,K20,IF($F$29=15,I31,IF($L$29=15,K31,IF($F$40=15,I42,IF($L$40=15,K42,IF($F$51=15,I53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0</v>
      </c>
    </row>
    <row r="165" spans="1:4" ht="13.5" customHeight="1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0</v>
      </c>
    </row>
    <row r="166" spans="1:4" ht="13.5" customHeight="1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customHeight="1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>IF($F$7=15,I14,IF($L$7=15,K14,IF($F$18=15,I25,IF($L$18=15,K25,IF($F$29=15,I36,IF($L$29=15,K36,IF($F$40=15,I47,IF($L$40=15,K47,IF($F$51=15,I58,IF($L$51=15,K58,IF($F$62=15,I69,IF($L$62=15,K69,IF($F$73=15,I80,IF($L$73=15,K80,IF($F$84=15,I91,IF($L$84=15,K91,IF($F$95=15,I102,IF($L$95=15,K102,IF($F$106=15,I113,IF($L$106=15,K113))))))))))))))))))))</f>
        <v>1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customHeight="1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1</v>
      </c>
    </row>
    <row r="174" spans="1:4" ht="13.5" customHeight="1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1</v>
      </c>
    </row>
    <row r="175" spans="1:4" ht="13.5" customHeight="1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0</v>
      </c>
    </row>
    <row r="176" spans="1:4" ht="13.5" customHeight="1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0</v>
      </c>
    </row>
    <row r="177" spans="1:4" ht="13.5" customHeight="1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customHeight="1" thickBot="1" x14ac:dyDescent="0.25">
      <c r="A178" s="307"/>
      <c r="B178" s="34" t="s">
        <v>7</v>
      </c>
      <c r="C178" s="38" t="str">
        <f>'Input adatok'!C175</f>
        <v>16-6</v>
      </c>
      <c r="D178" s="58">
        <f t="shared" si="36"/>
        <v>0</v>
      </c>
    </row>
    <row r="179" spans="1:4" ht="15.75" x14ac:dyDescent="0.25">
      <c r="C179" s="52"/>
      <c r="D179" s="63">
        <f t="shared" si="36"/>
        <v>2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customHeight="1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customHeight="1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customHeight="1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customHeight="1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U223"/>
  <sheetViews>
    <sheetView topLeftCell="F1" zoomScaleNormal="100" workbookViewId="0">
      <selection activeCell="N37" sqref="N37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9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>
      <c r="H4" s="264" t="s">
        <v>201</v>
      </c>
      <c r="N4" s="265" t="s">
        <v>202</v>
      </c>
    </row>
    <row r="5" spans="1:21" ht="13.5" customHeight="1" thickBot="1" x14ac:dyDescent="0.25">
      <c r="I5" s="328" t="s">
        <v>204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adatok'!$C$3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8cs.SISE I.</v>
      </c>
      <c r="I6" s="335" t="str">
        <f>$I$1</f>
        <v>3. forduló</v>
      </c>
      <c r="J6" s="336"/>
      <c r="K6" s="337"/>
      <c r="L6" s="308" t="s">
        <v>0</v>
      </c>
      <c r="M6" s="30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6cs.Piremon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8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6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33"/>
      <c r="G8" s="2" t="s">
        <v>2</v>
      </c>
      <c r="H8" s="48" t="str">
        <f t="shared" si="0"/>
        <v>Rubóczki Tibor</v>
      </c>
      <c r="I8" s="8">
        <v>0</v>
      </c>
      <c r="J8" s="9"/>
      <c r="K8" s="10">
        <v>1</v>
      </c>
      <c r="L8" s="306"/>
      <c r="M8" s="2" t="s">
        <v>2</v>
      </c>
      <c r="N8" s="51" t="str">
        <f t="shared" si="1"/>
        <v>Barnóth Róbert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3"/>
      <c r="G9" s="2" t="s">
        <v>3</v>
      </c>
      <c r="H9" s="48" t="str">
        <f t="shared" si="0"/>
        <v>Gunyecz Zoltán</v>
      </c>
      <c r="I9" s="11">
        <v>1</v>
      </c>
      <c r="J9" s="12"/>
      <c r="K9" s="13">
        <v>0</v>
      </c>
      <c r="L9" s="306"/>
      <c r="M9" s="2" t="s">
        <v>3</v>
      </c>
      <c r="N9" s="51" t="str">
        <f t="shared" si="1"/>
        <v>Tordai Ákos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0</v>
      </c>
      <c r="F10" s="333"/>
      <c r="G10" s="2" t="s">
        <v>4</v>
      </c>
      <c r="H10" s="48" t="str">
        <f t="shared" si="0"/>
        <v>Gergely Ákos</v>
      </c>
      <c r="I10" s="11">
        <v>1</v>
      </c>
      <c r="J10" s="12"/>
      <c r="K10" s="13">
        <v>0</v>
      </c>
      <c r="L10" s="306"/>
      <c r="M10" s="2" t="s">
        <v>4</v>
      </c>
      <c r="N10" s="51" t="str">
        <f t="shared" si="1"/>
        <v>Rádai Zoltán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1</v>
      </c>
      <c r="F11" s="333"/>
      <c r="G11" s="2" t="s">
        <v>5</v>
      </c>
      <c r="H11" s="48" t="str">
        <f t="shared" si="0"/>
        <v>Diczkó Zsombor</v>
      </c>
      <c r="I11" s="11">
        <v>0.5</v>
      </c>
      <c r="J11" s="12"/>
      <c r="K11" s="13">
        <v>0.5</v>
      </c>
      <c r="L11" s="306"/>
      <c r="M11" s="2" t="s">
        <v>5</v>
      </c>
      <c r="N11" s="51" t="str">
        <f t="shared" si="1"/>
        <v>Tumó Bence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8">
        <f t="shared" si="2"/>
        <v>0</v>
      </c>
      <c r="F12" s="333"/>
      <c r="G12" s="2" t="s">
        <v>6</v>
      </c>
      <c r="H12" s="48" t="str">
        <f t="shared" si="0"/>
        <v>Zilahi Tamás</v>
      </c>
      <c r="I12" s="11"/>
      <c r="J12" s="12"/>
      <c r="K12" s="13"/>
      <c r="L12" s="306"/>
      <c r="M12" s="2" t="s">
        <v>6</v>
      </c>
      <c r="N12" s="51" t="str">
        <f t="shared" si="1"/>
        <v>6-5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7"/>
      <c r="B13" s="34" t="s">
        <v>7</v>
      </c>
      <c r="C13" s="55" t="str">
        <f>'Input adatok'!C10</f>
        <v>1-6</v>
      </c>
      <c r="D13" s="59">
        <f t="shared" si="2"/>
        <v>0</v>
      </c>
      <c r="F13" s="334"/>
      <c r="G13" s="3" t="s">
        <v>7</v>
      </c>
      <c r="H13" s="48" t="str">
        <f t="shared" si="0"/>
        <v>Darai Tihamér</v>
      </c>
      <c r="I13" s="14"/>
      <c r="J13" s="15"/>
      <c r="K13" s="5"/>
      <c r="L13" s="307"/>
      <c r="M13" s="3" t="s">
        <v>7</v>
      </c>
      <c r="N13" s="51" t="str">
        <f t="shared" si="1"/>
        <v>6-6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2</v>
      </c>
      <c r="F14" s="6"/>
      <c r="G14" s="7"/>
      <c r="H14" s="49"/>
      <c r="I14" s="17">
        <f>SUM(I8:I13)</f>
        <v>2.5</v>
      </c>
      <c r="J14" s="16"/>
      <c r="K14" s="17">
        <f>SUM(K8:K13)</f>
        <v>1.5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212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1cs.Széchenyi I.</v>
      </c>
      <c r="I17" s="335" t="str">
        <f>$I$1</f>
        <v>3. forduló</v>
      </c>
      <c r="J17" s="336"/>
      <c r="K17" s="337"/>
      <c r="L17" s="308" t="s">
        <v>0</v>
      </c>
      <c r="M17" s="30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11cs.Vaja I.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1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11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3"/>
      <c r="G19" s="2" t="s">
        <v>2</v>
      </c>
      <c r="H19" s="48" t="str">
        <f t="shared" si="3"/>
        <v>Fésüs Gábor</v>
      </c>
      <c r="I19" s="8">
        <v>1</v>
      </c>
      <c r="J19" s="9"/>
      <c r="K19" s="10">
        <v>0</v>
      </c>
      <c r="L19" s="306"/>
      <c r="M19" s="2" t="s">
        <v>2</v>
      </c>
      <c r="N19" s="51" t="str">
        <f t="shared" si="4"/>
        <v>Rozinyák Attila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Barnóth Anita</v>
      </c>
      <c r="I20" s="11">
        <v>0</v>
      </c>
      <c r="J20" s="12"/>
      <c r="K20" s="13">
        <v>1</v>
      </c>
      <c r="L20" s="306"/>
      <c r="M20" s="2" t="s">
        <v>3</v>
      </c>
      <c r="N20" s="51" t="str">
        <f t="shared" si="4"/>
        <v>Sólyom István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0</v>
      </c>
      <c r="F21" s="333"/>
      <c r="G21" s="2" t="s">
        <v>4</v>
      </c>
      <c r="H21" s="48" t="str">
        <f t="shared" si="3"/>
        <v>Csicsák Angéla</v>
      </c>
      <c r="I21" s="11">
        <v>0</v>
      </c>
      <c r="J21" s="12"/>
      <c r="K21" s="13">
        <v>1</v>
      </c>
      <c r="L21" s="306"/>
      <c r="M21" s="2" t="s">
        <v>4</v>
      </c>
      <c r="N21" s="51" t="str">
        <f t="shared" si="4"/>
        <v>Sipos Árpád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Soltész Hajnalka</v>
      </c>
      <c r="I22" s="11">
        <v>1</v>
      </c>
      <c r="J22" s="12"/>
      <c r="K22" s="13">
        <v>0</v>
      </c>
      <c r="L22" s="306"/>
      <c r="M22" s="2" t="s">
        <v>5</v>
      </c>
      <c r="N22" s="51" t="str">
        <f t="shared" si="4"/>
        <v>Deme Sándor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0</v>
      </c>
      <c r="F23" s="333"/>
      <c r="G23" s="2" t="s">
        <v>6</v>
      </c>
      <c r="H23" s="48" t="str">
        <f t="shared" si="3"/>
        <v>1-5</v>
      </c>
      <c r="I23" s="11"/>
      <c r="J23" s="12"/>
      <c r="K23" s="13"/>
      <c r="L23" s="306"/>
      <c r="M23" s="2" t="s">
        <v>6</v>
      </c>
      <c r="N23" s="51" t="str">
        <f t="shared" si="4"/>
        <v>11-5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1</v>
      </c>
      <c r="F24" s="334"/>
      <c r="G24" s="3" t="s">
        <v>7</v>
      </c>
      <c r="H24" s="48" t="str">
        <f t="shared" si="3"/>
        <v>1-6</v>
      </c>
      <c r="I24" s="18"/>
      <c r="J24" s="15"/>
      <c r="K24" s="5"/>
      <c r="L24" s="307"/>
      <c r="M24" s="3" t="s">
        <v>7</v>
      </c>
      <c r="N24" s="51" t="str">
        <f t="shared" si="4"/>
        <v>11-6</v>
      </c>
    </row>
    <row r="25" spans="1:14" ht="16.5" customHeight="1" thickBot="1" x14ac:dyDescent="0.3">
      <c r="C25" s="43"/>
      <c r="D25" s="62">
        <f t="shared" si="5"/>
        <v>2</v>
      </c>
      <c r="H25" s="50"/>
      <c r="I25" s="17">
        <f>SUM(I19:I24)</f>
        <v>2</v>
      </c>
      <c r="J25" s="16"/>
      <c r="K25" s="19">
        <f>SUM(K19:K24)</f>
        <v>2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206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5cs.Arany I.</v>
      </c>
      <c r="I28" s="335" t="str">
        <f>$I$1</f>
        <v>3. forduló</v>
      </c>
      <c r="J28" s="336"/>
      <c r="K28" s="337"/>
      <c r="L28" s="308" t="s">
        <v>0</v>
      </c>
      <c r="M28" s="30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9cs.Nyírbátor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5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9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Gócza Ádám</v>
      </c>
      <c r="I30" s="8">
        <v>0</v>
      </c>
      <c r="J30" s="9"/>
      <c r="K30" s="10">
        <v>1</v>
      </c>
      <c r="L30" s="306"/>
      <c r="M30" s="2" t="s">
        <v>2</v>
      </c>
      <c r="N30" s="51" t="str">
        <f t="shared" si="7"/>
        <v>Orosz Ferenc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3"/>
      <c r="G31" s="2" t="s">
        <v>3</v>
      </c>
      <c r="H31" s="48" t="str">
        <f t="shared" si="6"/>
        <v>Palkovics Balázs</v>
      </c>
      <c r="I31" s="11">
        <v>0</v>
      </c>
      <c r="J31" s="12"/>
      <c r="K31" s="13">
        <v>1</v>
      </c>
      <c r="L31" s="306"/>
      <c r="M31" s="2" t="s">
        <v>3</v>
      </c>
      <c r="N31" s="51" t="str">
        <f t="shared" si="7"/>
        <v>Hetei Ferenc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Lovász Gergő</v>
      </c>
      <c r="I32" s="11">
        <v>0</v>
      </c>
      <c r="J32" s="12"/>
      <c r="K32" s="13">
        <v>1</v>
      </c>
      <c r="L32" s="306"/>
      <c r="M32" s="2" t="s">
        <v>4</v>
      </c>
      <c r="N32" s="51" t="str">
        <f t="shared" si="7"/>
        <v>Kónya István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1</v>
      </c>
      <c r="F33" s="333"/>
      <c r="G33" s="2" t="s">
        <v>5</v>
      </c>
      <c r="H33" s="48" t="str">
        <f t="shared" si="6"/>
        <v>Tóth Tibor</v>
      </c>
      <c r="I33" s="11">
        <v>0</v>
      </c>
      <c r="J33" s="12"/>
      <c r="K33" s="13"/>
      <c r="L33" s="306"/>
      <c r="M33" s="2" t="s">
        <v>5</v>
      </c>
      <c r="N33" s="51" t="str">
        <f t="shared" si="7"/>
        <v>Varga István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Dankó Máté</v>
      </c>
      <c r="I34" s="11"/>
      <c r="J34" s="12"/>
      <c r="K34" s="13">
        <v>1</v>
      </c>
      <c r="L34" s="306"/>
      <c r="M34" s="2" t="s">
        <v>6</v>
      </c>
      <c r="N34" s="51" t="str">
        <f t="shared" si="7"/>
        <v>Baracsi Sándor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5-6</v>
      </c>
      <c r="I35" s="18"/>
      <c r="J35" s="15"/>
      <c r="K35" s="5"/>
      <c r="L35" s="307"/>
      <c r="M35" s="3" t="s">
        <v>7</v>
      </c>
      <c r="N35" s="51" t="str">
        <f t="shared" si="7"/>
        <v>9-6</v>
      </c>
    </row>
    <row r="36" spans="1:14" ht="16.5" thickBot="1" x14ac:dyDescent="0.3">
      <c r="C36" s="43"/>
      <c r="D36" s="62">
        <f t="shared" si="8"/>
        <v>1</v>
      </c>
      <c r="H36" s="50"/>
      <c r="I36" s="17">
        <f>SUM(I30:I35)</f>
        <v>0</v>
      </c>
      <c r="J36" s="16"/>
      <c r="K36" s="19">
        <f>SUM(K30:K35)</f>
        <v>4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213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7cs.Arany II "Piremon nők"</v>
      </c>
      <c r="I39" s="335" t="str">
        <f>$I$1</f>
        <v>3. forduló</v>
      </c>
      <c r="J39" s="336"/>
      <c r="K39" s="337"/>
      <c r="L39" s="308" t="s">
        <v>0</v>
      </c>
      <c r="M39" s="30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2cs.Vaja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7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2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33"/>
      <c r="G41" s="2" t="s">
        <v>2</v>
      </c>
      <c r="H41" s="48" t="str">
        <f t="shared" si="9"/>
        <v>Nagy Krisztina</v>
      </c>
      <c r="I41" s="8">
        <v>0</v>
      </c>
      <c r="J41" s="9"/>
      <c r="K41" s="10">
        <v>1</v>
      </c>
      <c r="L41" s="306"/>
      <c r="M41" s="2" t="s">
        <v>2</v>
      </c>
      <c r="N41" s="51" t="str">
        <f t="shared" si="10"/>
        <v>Makkai Balázs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1</v>
      </c>
      <c r="F42" s="333"/>
      <c r="G42" s="2" t="s">
        <v>3</v>
      </c>
      <c r="H42" s="48" t="str">
        <f t="shared" si="9"/>
        <v>Gerle Zsanett</v>
      </c>
      <c r="I42" s="11">
        <v>1</v>
      </c>
      <c r="J42" s="12"/>
      <c r="K42" s="13">
        <v>0</v>
      </c>
      <c r="L42" s="306"/>
      <c r="M42" s="2" t="s">
        <v>3</v>
      </c>
      <c r="N42" s="51" t="str">
        <f t="shared" si="10"/>
        <v>Lőrincz Kevin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1</v>
      </c>
      <c r="F43" s="333"/>
      <c r="G43" s="2" t="s">
        <v>4</v>
      </c>
      <c r="H43" s="48" t="str">
        <f t="shared" si="9"/>
        <v>Koncz Réka</v>
      </c>
      <c r="I43" s="11">
        <v>1</v>
      </c>
      <c r="J43" s="12"/>
      <c r="K43" s="13">
        <v>0</v>
      </c>
      <c r="L43" s="306"/>
      <c r="M43" s="2" t="s">
        <v>4</v>
      </c>
      <c r="N43" s="51" t="str">
        <f t="shared" si="10"/>
        <v>Gábor Zoltán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1</v>
      </c>
      <c r="F44" s="333"/>
      <c r="G44" s="2" t="s">
        <v>5</v>
      </c>
      <c r="H44" s="48" t="str">
        <f t="shared" si="9"/>
        <v>Nagy Bettina</v>
      </c>
      <c r="I44" s="11">
        <v>0</v>
      </c>
      <c r="J44" s="12"/>
      <c r="K44" s="13"/>
      <c r="L44" s="306"/>
      <c r="M44" s="2" t="s">
        <v>5</v>
      </c>
      <c r="N44" s="51" t="str">
        <f t="shared" si="10"/>
        <v>Tirpák Márk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7-5</v>
      </c>
      <c r="I45" s="11"/>
      <c r="J45" s="12"/>
      <c r="K45" s="13"/>
      <c r="L45" s="306"/>
      <c r="M45" s="2" t="s">
        <v>6</v>
      </c>
      <c r="N45" s="51" t="str">
        <f t="shared" si="10"/>
        <v>Szabó Édua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7-6</v>
      </c>
      <c r="I46" s="18"/>
      <c r="J46" s="15"/>
      <c r="K46" s="5">
        <v>1</v>
      </c>
      <c r="L46" s="307"/>
      <c r="M46" s="3" t="s">
        <v>7</v>
      </c>
      <c r="N46" s="51" t="str">
        <f t="shared" si="10"/>
        <v>Tóth Tamás</v>
      </c>
    </row>
    <row r="47" spans="1:14" ht="16.5" thickBot="1" x14ac:dyDescent="0.3">
      <c r="C47" s="43"/>
      <c r="D47" s="62">
        <f t="shared" si="11"/>
        <v>4</v>
      </c>
      <c r="H47" s="50"/>
      <c r="I47" s="17">
        <f>SUM(I41:I46)</f>
        <v>2</v>
      </c>
      <c r="J47" s="16"/>
      <c r="K47" s="19">
        <f>SUM(K41:K46)</f>
        <v>2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8" t="s">
        <v>208</v>
      </c>
      <c r="J49" s="329"/>
      <c r="K49" s="330"/>
      <c r="N49" s="50"/>
    </row>
    <row r="50" spans="1:14" ht="16.5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10cs.Széchenyi II</v>
      </c>
      <c r="I50" s="335" t="str">
        <f>$I$1</f>
        <v>3. forduló</v>
      </c>
      <c r="J50" s="336"/>
      <c r="K50" s="337"/>
      <c r="L50" s="308" t="s">
        <v>0</v>
      </c>
      <c r="M50" s="309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15cs.Dávid III.</v>
      </c>
    </row>
    <row r="51" spans="1:14" ht="13.5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10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15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3"/>
      <c r="G52" s="2" t="s">
        <v>2</v>
      </c>
      <c r="H52" s="48" t="str">
        <f t="shared" si="12"/>
        <v>Soltész Violetta</v>
      </c>
      <c r="I52" s="8">
        <v>0</v>
      </c>
      <c r="J52" s="9"/>
      <c r="K52" s="10">
        <v>1</v>
      </c>
      <c r="L52" s="306"/>
      <c r="M52" s="2" t="s">
        <v>2</v>
      </c>
      <c r="N52" s="51" t="str">
        <f t="shared" si="13"/>
        <v>Pethő Dávid</v>
      </c>
    </row>
    <row r="53" spans="1:14" ht="13.5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3"/>
      <c r="G53" s="2" t="s">
        <v>3</v>
      </c>
      <c r="H53" s="48" t="str">
        <f t="shared" si="12"/>
        <v>Deme Sándor</v>
      </c>
      <c r="I53" s="11">
        <v>0.5</v>
      </c>
      <c r="J53" s="12"/>
      <c r="K53" s="13">
        <v>0.5</v>
      </c>
      <c r="L53" s="306"/>
      <c r="M53" s="2" t="s">
        <v>3</v>
      </c>
      <c r="N53" s="51" t="str">
        <f t="shared" si="13"/>
        <v>Morvai Renáta</v>
      </c>
    </row>
    <row r="54" spans="1:14" ht="12.75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0</v>
      </c>
      <c r="F54" s="333"/>
      <c r="G54" s="2" t="s">
        <v>4</v>
      </c>
      <c r="H54" s="48" t="str">
        <f t="shared" si="12"/>
        <v>Deme Bánk</v>
      </c>
      <c r="I54" s="11">
        <v>0</v>
      </c>
      <c r="J54" s="12"/>
      <c r="K54" s="13">
        <v>1</v>
      </c>
      <c r="L54" s="306"/>
      <c r="M54" s="2" t="s">
        <v>4</v>
      </c>
      <c r="N54" s="51" t="str">
        <f t="shared" si="13"/>
        <v>Nagy Kitti</v>
      </c>
    </row>
    <row r="55" spans="1:14" ht="12.75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0</v>
      </c>
      <c r="F55" s="333"/>
      <c r="G55" s="2" t="s">
        <v>5</v>
      </c>
      <c r="H55" s="48" t="str">
        <f t="shared" si="12"/>
        <v>Almási Tamás</v>
      </c>
      <c r="I55" s="11">
        <v>0</v>
      </c>
      <c r="J55" s="12"/>
      <c r="K55" s="13">
        <v>1</v>
      </c>
      <c r="L55" s="306"/>
      <c r="M55" s="2" t="s">
        <v>5</v>
      </c>
      <c r="N55" s="51" t="str">
        <f t="shared" si="13"/>
        <v>Bíró Gréta</v>
      </c>
    </row>
    <row r="56" spans="1:14" ht="12.75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0</v>
      </c>
      <c r="F56" s="333"/>
      <c r="G56" s="2" t="s">
        <v>6</v>
      </c>
      <c r="H56" s="48" t="str">
        <f t="shared" si="12"/>
        <v>Ujteleki Bence</v>
      </c>
      <c r="I56" s="11"/>
      <c r="J56" s="12"/>
      <c r="K56" s="13"/>
      <c r="L56" s="306"/>
      <c r="M56" s="2" t="s">
        <v>6</v>
      </c>
      <c r="N56" s="51" t="str">
        <f t="shared" si="13"/>
        <v>15-5</v>
      </c>
    </row>
    <row r="57" spans="1:14" ht="13.5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10-6</v>
      </c>
      <c r="I57" s="18"/>
      <c r="J57" s="15"/>
      <c r="K57" s="5"/>
      <c r="L57" s="307"/>
      <c r="M57" s="3" t="s">
        <v>7</v>
      </c>
      <c r="N57" s="51" t="str">
        <f t="shared" si="13"/>
        <v>15-6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0.5</v>
      </c>
      <c r="J58" s="16"/>
      <c r="K58" s="19">
        <f>SUM(K52:K57)</f>
        <v>3.5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8" t="s">
        <v>214</v>
      </c>
      <c r="J60" s="329"/>
      <c r="K60" s="330"/>
    </row>
    <row r="61" spans="1:14" ht="16.5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12cs.SISE II.</v>
      </c>
      <c r="I61" s="335" t="str">
        <f>$I$1</f>
        <v>3. forduló</v>
      </c>
      <c r="J61" s="336"/>
      <c r="K61" s="337"/>
      <c r="L61" s="308" t="s">
        <v>0</v>
      </c>
      <c r="M61" s="309"/>
      <c r="N61" s="117" t="str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16cs.Dávid II.</v>
      </c>
    </row>
    <row r="62" spans="1:14" ht="13.5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12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16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3"/>
      <c r="G63" s="2" t="s">
        <v>2</v>
      </c>
      <c r="H63" s="48" t="str">
        <f t="shared" si="15"/>
        <v>Papp László</v>
      </c>
      <c r="I63" s="8">
        <v>1</v>
      </c>
      <c r="J63" s="9"/>
      <c r="K63" s="10">
        <v>0</v>
      </c>
      <c r="L63" s="306"/>
      <c r="M63" s="2" t="s">
        <v>2</v>
      </c>
      <c r="N63" s="51" t="str">
        <f t="shared" si="16"/>
        <v>Bulyáki Ádám</v>
      </c>
    </row>
    <row r="64" spans="1:14" ht="13.5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33"/>
      <c r="G64" s="2" t="s">
        <v>3</v>
      </c>
      <c r="H64" s="48" t="str">
        <f t="shared" si="15"/>
        <v>Ugyan Dániel</v>
      </c>
      <c r="I64" s="11">
        <v>1</v>
      </c>
      <c r="J64" s="12"/>
      <c r="K64" s="13">
        <v>0</v>
      </c>
      <c r="L64" s="306"/>
      <c r="M64" s="2" t="s">
        <v>3</v>
      </c>
      <c r="N64" s="51" t="str">
        <f t="shared" si="16"/>
        <v>Székely Dániel</v>
      </c>
    </row>
    <row r="65" spans="1:14" ht="12.75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0</v>
      </c>
      <c r="F65" s="333"/>
      <c r="G65" s="2" t="s">
        <v>4</v>
      </c>
      <c r="H65" s="48" t="str">
        <f t="shared" si="15"/>
        <v>Szuhánszki Gergely</v>
      </c>
      <c r="I65" s="11">
        <v>1</v>
      </c>
      <c r="J65" s="12"/>
      <c r="K65" s="13">
        <v>0</v>
      </c>
      <c r="L65" s="306"/>
      <c r="M65" s="2" t="s">
        <v>4</v>
      </c>
      <c r="N65" s="51" t="str">
        <f t="shared" si="16"/>
        <v>Bulyáki Sámuel</v>
      </c>
    </row>
    <row r="66" spans="1:14" ht="12.75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0.5</v>
      </c>
      <c r="F66" s="333"/>
      <c r="G66" s="2" t="s">
        <v>5</v>
      </c>
      <c r="H66" s="48" t="str">
        <f t="shared" si="15"/>
        <v>Vitkos Bence</v>
      </c>
      <c r="I66" s="11">
        <v>1</v>
      </c>
      <c r="J66" s="12"/>
      <c r="K66" s="13">
        <v>0</v>
      </c>
      <c r="L66" s="306"/>
      <c r="M66" s="2" t="s">
        <v>5</v>
      </c>
      <c r="N66" s="51" t="str">
        <f t="shared" si="16"/>
        <v>Bulyáki Debóra</v>
      </c>
    </row>
    <row r="67" spans="1:14" ht="12.75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Várnagy Csaba</v>
      </c>
      <c r="I67" s="11"/>
      <c r="J67" s="12"/>
      <c r="K67" s="13"/>
      <c r="L67" s="306"/>
      <c r="M67" s="2" t="s">
        <v>6</v>
      </c>
      <c r="N67" s="51" t="str">
        <f t="shared" si="16"/>
        <v>16-5</v>
      </c>
    </row>
    <row r="68" spans="1:14" ht="13.5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12-6</v>
      </c>
      <c r="I68" s="14"/>
      <c r="J68" s="15"/>
      <c r="K68" s="5"/>
      <c r="L68" s="307"/>
      <c r="M68" s="3" t="s">
        <v>7</v>
      </c>
      <c r="N68" s="51" t="str">
        <f t="shared" si="16"/>
        <v>16-6</v>
      </c>
    </row>
    <row r="69" spans="1:14" ht="18.75" customHeight="1" thickBot="1" x14ac:dyDescent="0.35">
      <c r="C69" s="43"/>
      <c r="D69" s="60">
        <f t="shared" si="17"/>
        <v>1.5</v>
      </c>
      <c r="F69" s="6"/>
      <c r="G69" s="7"/>
      <c r="H69" s="49"/>
      <c r="I69" s="17">
        <f>SUM(I63:I68)</f>
        <v>4</v>
      </c>
      <c r="J69" s="16"/>
      <c r="K69" s="17">
        <f>SUM(K63:K68)</f>
        <v>0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8" t="s">
        <v>210</v>
      </c>
      <c r="J71" s="329"/>
      <c r="K71" s="330"/>
      <c r="N71" s="50"/>
    </row>
    <row r="72" spans="1:14" ht="16.5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14cs.Dávid IV.</v>
      </c>
      <c r="I72" s="335" t="str">
        <f>$I$1</f>
        <v>3. forduló</v>
      </c>
      <c r="J72" s="336"/>
      <c r="K72" s="337"/>
      <c r="L72" s="308" t="s">
        <v>0</v>
      </c>
      <c r="M72" s="309"/>
      <c r="N72" s="117" t="str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4cs.Demecser</v>
      </c>
    </row>
    <row r="73" spans="1:14" ht="13.5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14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4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33"/>
      <c r="G74" s="2" t="s">
        <v>2</v>
      </c>
      <c r="H74" s="48" t="str">
        <f t="shared" si="18"/>
        <v>Tóth Manfréd</v>
      </c>
      <c r="I74" s="8">
        <v>0</v>
      </c>
      <c r="J74" s="9"/>
      <c r="K74" s="10">
        <v>1</v>
      </c>
      <c r="L74" s="306"/>
      <c r="M74" s="2" t="s">
        <v>2</v>
      </c>
      <c r="N74" s="51" t="str">
        <f t="shared" si="19"/>
        <v>Haraszti Sándor</v>
      </c>
    </row>
    <row r="75" spans="1:14" ht="13.5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1</v>
      </c>
      <c r="F75" s="333"/>
      <c r="G75" s="2" t="s">
        <v>3</v>
      </c>
      <c r="H75" s="48" t="str">
        <f t="shared" si="18"/>
        <v>Tóth Illés</v>
      </c>
      <c r="I75" s="11">
        <v>0</v>
      </c>
      <c r="J75" s="12"/>
      <c r="K75" s="13">
        <v>1</v>
      </c>
      <c r="L75" s="306"/>
      <c r="M75" s="2" t="s">
        <v>3</v>
      </c>
      <c r="N75" s="51" t="str">
        <f t="shared" si="19"/>
        <v>Balogh Dániel</v>
      </c>
    </row>
    <row r="76" spans="1:14" ht="13.5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1</v>
      </c>
      <c r="F76" s="333"/>
      <c r="G76" s="2" t="s">
        <v>4</v>
      </c>
      <c r="H76" s="48" t="str">
        <f t="shared" si="18"/>
        <v>Gunyecz Kristóf</v>
      </c>
      <c r="I76" s="11">
        <v>0</v>
      </c>
      <c r="J76" s="12"/>
      <c r="K76" s="13">
        <v>1</v>
      </c>
      <c r="L76" s="306"/>
      <c r="M76" s="2" t="s">
        <v>4</v>
      </c>
      <c r="N76" s="51" t="str">
        <f t="shared" si="19"/>
        <v>Weber Tamás</v>
      </c>
    </row>
    <row r="77" spans="1:14" ht="13.5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0</v>
      </c>
      <c r="F77" s="333"/>
      <c r="G77" s="2" t="s">
        <v>5</v>
      </c>
      <c r="H77" s="48" t="str">
        <f t="shared" si="18"/>
        <v>Halastyák István</v>
      </c>
      <c r="I77" s="11">
        <v>0</v>
      </c>
      <c r="J77" s="12"/>
      <c r="K77" s="13">
        <v>1</v>
      </c>
      <c r="L77" s="306"/>
      <c r="M77" s="2" t="s">
        <v>5</v>
      </c>
      <c r="N77" s="51" t="str">
        <f t="shared" si="19"/>
        <v>Barati Dávid</v>
      </c>
    </row>
    <row r="78" spans="1:14" ht="13.5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14-5</v>
      </c>
      <c r="I78" s="11"/>
      <c r="J78" s="12"/>
      <c r="K78" s="13"/>
      <c r="L78" s="306"/>
      <c r="M78" s="2" t="s">
        <v>6</v>
      </c>
      <c r="N78" s="51" t="str">
        <f t="shared" si="19"/>
        <v>4-5</v>
      </c>
    </row>
    <row r="79" spans="1:14" ht="13.5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14-6</v>
      </c>
      <c r="I79" s="18"/>
      <c r="J79" s="15"/>
      <c r="K79" s="5"/>
      <c r="L79" s="307"/>
      <c r="M79" s="3" t="s">
        <v>7</v>
      </c>
      <c r="N79" s="51" t="str">
        <f t="shared" si="19"/>
        <v>4-6</v>
      </c>
    </row>
    <row r="80" spans="1:14" ht="19.5" thickBot="1" x14ac:dyDescent="0.35">
      <c r="C80" s="43"/>
      <c r="D80" s="60">
        <f t="shared" si="20"/>
        <v>2</v>
      </c>
      <c r="H80" s="50"/>
      <c r="I80" s="17">
        <f>SUM(I74:I79)</f>
        <v>0</v>
      </c>
      <c r="J80" s="16"/>
      <c r="K80" s="19">
        <f>SUM(K74:K79)</f>
        <v>4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8" t="s">
        <v>211</v>
      </c>
      <c r="J82" s="329"/>
      <c r="K82" s="330"/>
      <c r="N82" s="50"/>
    </row>
    <row r="83" spans="1:14" ht="16.5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3cs.Arany III.</v>
      </c>
      <c r="I83" s="335" t="str">
        <f>$I$1</f>
        <v>3. forduló</v>
      </c>
      <c r="J83" s="336"/>
      <c r="K83" s="337"/>
      <c r="L83" s="308" t="s">
        <v>0</v>
      </c>
      <c r="M83" s="309"/>
      <c r="N83" s="117" t="str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13cs.Dávid I.</v>
      </c>
    </row>
    <row r="84" spans="1:14" ht="13.5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3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13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33"/>
      <c r="G85" s="2" t="s">
        <v>2</v>
      </c>
      <c r="H85" s="48" t="str">
        <f t="shared" si="21"/>
        <v>Illés Eduárd</v>
      </c>
      <c r="I85" s="8">
        <v>0</v>
      </c>
      <c r="J85" s="9"/>
      <c r="K85" s="10">
        <v>1</v>
      </c>
      <c r="L85" s="306"/>
      <c r="M85" s="2" t="s">
        <v>2</v>
      </c>
      <c r="N85" s="51" t="str">
        <f t="shared" si="22"/>
        <v>Ignácz József</v>
      </c>
    </row>
    <row r="86" spans="1:14" ht="13.5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1</v>
      </c>
      <c r="F86" s="333"/>
      <c r="G86" s="2" t="s">
        <v>3</v>
      </c>
      <c r="H86" s="48" t="str">
        <f t="shared" si="21"/>
        <v>Benicsák Patrícia</v>
      </c>
      <c r="I86" s="11">
        <v>0</v>
      </c>
      <c r="J86" s="12"/>
      <c r="K86" s="13">
        <v>1</v>
      </c>
      <c r="L86" s="306"/>
      <c r="M86" s="2" t="s">
        <v>3</v>
      </c>
      <c r="N86" s="51" t="str">
        <f t="shared" si="22"/>
        <v>Morvai Dávid</v>
      </c>
    </row>
    <row r="87" spans="1:14" ht="13.5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1</v>
      </c>
      <c r="F87" s="333"/>
      <c r="G87" s="2" t="s">
        <v>4</v>
      </c>
      <c r="H87" s="48" t="str">
        <f t="shared" si="21"/>
        <v>Csonka Fanni</v>
      </c>
      <c r="I87" s="11">
        <v>0</v>
      </c>
      <c r="J87" s="12"/>
      <c r="K87" s="13">
        <v>1</v>
      </c>
      <c r="L87" s="306"/>
      <c r="M87" s="2" t="s">
        <v>4</v>
      </c>
      <c r="N87" s="51" t="str">
        <f t="shared" si="22"/>
        <v>Dévald Péter</v>
      </c>
    </row>
    <row r="88" spans="1:14" ht="13.5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0.5</v>
      </c>
      <c r="F88" s="333"/>
      <c r="G88" s="2" t="s">
        <v>5</v>
      </c>
      <c r="H88" s="48" t="str">
        <f t="shared" si="21"/>
        <v>Szűcs Dóra</v>
      </c>
      <c r="I88" s="11">
        <v>1</v>
      </c>
      <c r="J88" s="12"/>
      <c r="K88" s="13">
        <v>0</v>
      </c>
      <c r="L88" s="306"/>
      <c r="M88" s="2" t="s">
        <v>5</v>
      </c>
      <c r="N88" s="51" t="str">
        <f t="shared" si="22"/>
        <v>Kárpáti Dorina</v>
      </c>
    </row>
    <row r="89" spans="1:14" ht="13.5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0</v>
      </c>
      <c r="F89" s="333"/>
      <c r="G89" s="2" t="s">
        <v>6</v>
      </c>
      <c r="H89" s="48" t="str">
        <f t="shared" si="21"/>
        <v>3-5</v>
      </c>
      <c r="I89" s="11"/>
      <c r="J89" s="12"/>
      <c r="K89" s="13"/>
      <c r="L89" s="306"/>
      <c r="M89" s="2" t="s">
        <v>6</v>
      </c>
      <c r="N89" s="51" t="str">
        <f t="shared" si="22"/>
        <v>13-5</v>
      </c>
    </row>
    <row r="90" spans="1:14" ht="13.5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0</v>
      </c>
      <c r="F90" s="334"/>
      <c r="G90" s="3" t="s">
        <v>7</v>
      </c>
      <c r="H90" s="48" t="str">
        <f t="shared" si="21"/>
        <v>3-6</v>
      </c>
      <c r="I90" s="18"/>
      <c r="J90" s="15"/>
      <c r="K90" s="5"/>
      <c r="L90" s="307"/>
      <c r="M90" s="3" t="s">
        <v>7</v>
      </c>
      <c r="N90" s="51" t="str">
        <f t="shared" si="22"/>
        <v>13-6</v>
      </c>
    </row>
    <row r="91" spans="1:14" ht="19.5" thickBot="1" x14ac:dyDescent="0.35">
      <c r="D91" s="60">
        <f t="shared" si="23"/>
        <v>2.5</v>
      </c>
      <c r="H91" s="50"/>
      <c r="I91" s="17">
        <f>SUM(I85:I90)</f>
        <v>1</v>
      </c>
      <c r="J91" s="16"/>
      <c r="K91" s="19">
        <f>SUM(K85:K90)</f>
        <v>3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8" t="s">
        <v>8</v>
      </c>
      <c r="J93" s="329"/>
      <c r="K93" s="330"/>
      <c r="N93" s="50"/>
    </row>
    <row r="94" spans="1:14" ht="16.5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3. forduló</v>
      </c>
      <c r="J94" s="336"/>
      <c r="K94" s="337"/>
      <c r="L94" s="308" t="s">
        <v>0</v>
      </c>
      <c r="M94" s="30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1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1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0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1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thickBot="1" x14ac:dyDescent="0.35">
      <c r="D102" s="60">
        <f t="shared" si="26"/>
        <v>4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8" t="s">
        <v>8</v>
      </c>
      <c r="J104" s="329"/>
      <c r="K104" s="330"/>
      <c r="N104" s="50"/>
    </row>
    <row r="105" spans="1:14" ht="16.5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3. forduló</v>
      </c>
      <c r="J105" s="336"/>
      <c r="K105" s="337"/>
      <c r="L105" s="308" t="s">
        <v>0</v>
      </c>
      <c r="M105" s="30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0.5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0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0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0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>
        <f t="shared" si="29"/>
        <v>0.5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1</v>
      </c>
    </row>
    <row r="120" spans="1:11" ht="13.5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1</v>
      </c>
    </row>
    <row r="121" spans="1:11" ht="13.5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0</v>
      </c>
    </row>
    <row r="122" spans="1:11" ht="13.5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thickBot="1" x14ac:dyDescent="0.35">
      <c r="C124" s="52"/>
      <c r="D124" s="60">
        <f t="shared" si="31"/>
        <v>2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1</v>
      </c>
    </row>
    <row r="130" spans="1:4" ht="13.5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1</v>
      </c>
    </row>
    <row r="131" spans="1:4" ht="13.5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1</v>
      </c>
    </row>
    <row r="132" spans="1:4" ht="13.5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1</v>
      </c>
    </row>
    <row r="133" spans="1:4" ht="13.5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0</v>
      </c>
    </row>
    <row r="134" spans="1:4" ht="13.5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thickBot="1" x14ac:dyDescent="0.35">
      <c r="C135" s="52"/>
      <c r="D135" s="60">
        <f t="shared" si="32"/>
        <v>4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customHeight="1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1</v>
      </c>
    </row>
    <row r="141" spans="1:4" ht="13.5" customHeight="1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1</v>
      </c>
    </row>
    <row r="142" spans="1:4" ht="13.5" customHeight="1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1</v>
      </c>
    </row>
    <row r="143" spans="1:4" ht="13.5" customHeight="1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0</v>
      </c>
    </row>
    <row r="144" spans="1:4" ht="13.5" customHeight="1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customHeight="1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3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customHeight="1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0</v>
      </c>
    </row>
    <row r="154" spans="1:4" ht="13.5" customHeight="1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0</v>
      </c>
    </row>
    <row r="155" spans="1:4" ht="13.5" customHeight="1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customHeight="1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customHeight="1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1</v>
      </c>
    </row>
    <row r="163" spans="1:4" ht="13.5" customHeight="1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0.5</v>
      </c>
    </row>
    <row r="164" spans="1:4" ht="13.5" customHeight="1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1</v>
      </c>
    </row>
    <row r="165" spans="1:4" ht="13.5" customHeight="1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1</v>
      </c>
    </row>
    <row r="166" spans="1:4" ht="13.5" customHeight="1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customHeight="1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 t="shared" si="35"/>
        <v>3.5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customHeight="1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0</v>
      </c>
    </row>
    <row r="176" spans="1:4" ht="13.5" customHeight="1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0</v>
      </c>
    </row>
    <row r="177" spans="1:4" ht="13.5" customHeight="1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customHeight="1" thickBot="1" x14ac:dyDescent="0.25">
      <c r="A178" s="307"/>
      <c r="B178" s="34" t="s">
        <v>7</v>
      </c>
      <c r="C178" s="38" t="str">
        <f>'Input adatok'!C175</f>
        <v>16-6</v>
      </c>
      <c r="D178" s="58">
        <f t="shared" si="36"/>
        <v>0</v>
      </c>
    </row>
    <row r="179" spans="1:4" ht="15.75" x14ac:dyDescent="0.25">
      <c r="C179" s="52"/>
      <c r="D179" s="63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customHeight="1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customHeight="1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customHeight="1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customHeight="1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U223"/>
  <sheetViews>
    <sheetView topLeftCell="F1" zoomScaleNormal="100" workbookViewId="0">
      <selection activeCell="J36" sqref="J36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19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>
      <c r="H4" s="264" t="s">
        <v>201</v>
      </c>
      <c r="N4" s="265" t="s">
        <v>202</v>
      </c>
    </row>
    <row r="5" spans="1:21" ht="13.5" customHeight="1" thickBot="1" x14ac:dyDescent="0.25">
      <c r="I5" s="328" t="s">
        <v>204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adatok'!$C$3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9cs.Nyírbátor</v>
      </c>
      <c r="I6" s="335" t="str">
        <f>$I$1</f>
        <v>4. forduló</v>
      </c>
      <c r="J6" s="336"/>
      <c r="K6" s="337"/>
      <c r="L6" s="308" t="s">
        <v>0</v>
      </c>
      <c r="M6" s="30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8cs.SISE I.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9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33"/>
      <c r="G8" s="2" t="s">
        <v>2</v>
      </c>
      <c r="H8" s="48" t="str">
        <f t="shared" si="0"/>
        <v>Orosz Ferenc</v>
      </c>
      <c r="I8" s="8">
        <v>1</v>
      </c>
      <c r="J8" s="9"/>
      <c r="K8" s="10">
        <v>0</v>
      </c>
      <c r="L8" s="306"/>
      <c r="M8" s="2" t="s">
        <v>2</v>
      </c>
      <c r="N8" s="51" t="str">
        <f t="shared" si="1"/>
        <v>Rubóczki Tibor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3"/>
      <c r="G9" s="2" t="s">
        <v>3</v>
      </c>
      <c r="H9" s="48" t="str">
        <f t="shared" si="0"/>
        <v>Hetei Ferenc</v>
      </c>
      <c r="I9" s="11">
        <v>0</v>
      </c>
      <c r="J9" s="12"/>
      <c r="K9" s="13">
        <v>1</v>
      </c>
      <c r="L9" s="306"/>
      <c r="M9" s="2" t="s">
        <v>3</v>
      </c>
      <c r="N9" s="51" t="str">
        <f t="shared" si="1"/>
        <v>Gunyecz Zoltán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0</v>
      </c>
      <c r="F10" s="333"/>
      <c r="G10" s="2" t="s">
        <v>4</v>
      </c>
      <c r="H10" s="48" t="str">
        <f t="shared" si="0"/>
        <v>Kónya István</v>
      </c>
      <c r="I10" s="11">
        <v>1</v>
      </c>
      <c r="J10" s="12"/>
      <c r="K10" s="13"/>
      <c r="L10" s="306"/>
      <c r="M10" s="2" t="s">
        <v>4</v>
      </c>
      <c r="N10" s="51" t="str">
        <f t="shared" si="1"/>
        <v>Gergely Ákos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1</v>
      </c>
      <c r="F11" s="333"/>
      <c r="G11" s="2" t="s">
        <v>5</v>
      </c>
      <c r="H11" s="48" t="str">
        <f t="shared" si="0"/>
        <v>Varga István</v>
      </c>
      <c r="I11" s="11">
        <v>0</v>
      </c>
      <c r="J11" s="12"/>
      <c r="K11" s="13"/>
      <c r="L11" s="306"/>
      <c r="M11" s="2" t="s">
        <v>5</v>
      </c>
      <c r="N11" s="51" t="str">
        <f t="shared" si="1"/>
        <v>Diczkó Zsombor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8">
        <f t="shared" si="2"/>
        <v>0</v>
      </c>
      <c r="F12" s="333"/>
      <c r="G12" s="2" t="s">
        <v>6</v>
      </c>
      <c r="H12" s="48" t="str">
        <f t="shared" si="0"/>
        <v>Baracsi Sándor</v>
      </c>
      <c r="I12" s="11"/>
      <c r="J12" s="12"/>
      <c r="K12" s="13">
        <v>0</v>
      </c>
      <c r="L12" s="306"/>
      <c r="M12" s="2" t="s">
        <v>6</v>
      </c>
      <c r="N12" s="51" t="str">
        <f t="shared" si="1"/>
        <v>Zilahi Tamás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7"/>
      <c r="B13" s="34" t="s">
        <v>7</v>
      </c>
      <c r="C13" s="55" t="str">
        <f>'Input adatok'!C10</f>
        <v>1-6</v>
      </c>
      <c r="D13" s="59">
        <f t="shared" si="2"/>
        <v>0</v>
      </c>
      <c r="F13" s="334"/>
      <c r="G13" s="3" t="s">
        <v>7</v>
      </c>
      <c r="H13" s="48" t="str">
        <f t="shared" si="0"/>
        <v>9-6</v>
      </c>
      <c r="I13" s="14"/>
      <c r="J13" s="15"/>
      <c r="K13" s="5">
        <v>1</v>
      </c>
      <c r="L13" s="307"/>
      <c r="M13" s="3" t="s">
        <v>7</v>
      </c>
      <c r="N13" s="51" t="str">
        <f t="shared" si="1"/>
        <v>Darai Tihamér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2</v>
      </c>
      <c r="J14" s="16"/>
      <c r="K14" s="17">
        <f>SUM(K8:K13)</f>
        <v>2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212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11cs.Vaja I.</v>
      </c>
      <c r="I17" s="335" t="str">
        <f>$I$1</f>
        <v>4. forduló</v>
      </c>
      <c r="J17" s="336"/>
      <c r="K17" s="337"/>
      <c r="L17" s="308" t="s">
        <v>0</v>
      </c>
      <c r="M17" s="30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12cs.SISE II.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11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12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33"/>
      <c r="G19" s="2" t="s">
        <v>2</v>
      </c>
      <c r="H19" s="48" t="str">
        <f t="shared" si="3"/>
        <v>Rozinyák Attila</v>
      </c>
      <c r="I19" s="8">
        <v>1</v>
      </c>
      <c r="J19" s="9"/>
      <c r="K19" s="10"/>
      <c r="L19" s="306"/>
      <c r="M19" s="2" t="s">
        <v>2</v>
      </c>
      <c r="N19" s="51" t="str">
        <f t="shared" si="4"/>
        <v>Papp László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Sólyom István</v>
      </c>
      <c r="I20" s="11">
        <v>0</v>
      </c>
      <c r="J20" s="12"/>
      <c r="K20" s="13">
        <v>0</v>
      </c>
      <c r="L20" s="306"/>
      <c r="M20" s="2" t="s">
        <v>3</v>
      </c>
      <c r="N20" s="51" t="str">
        <f t="shared" si="4"/>
        <v>Ugyan Dániel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0</v>
      </c>
      <c r="F21" s="333"/>
      <c r="G21" s="2" t="s">
        <v>4</v>
      </c>
      <c r="H21" s="48" t="str">
        <f t="shared" si="3"/>
        <v>Sipos Árpád</v>
      </c>
      <c r="I21" s="11">
        <v>1</v>
      </c>
      <c r="J21" s="12"/>
      <c r="K21" s="13">
        <v>1</v>
      </c>
      <c r="L21" s="306"/>
      <c r="M21" s="2" t="s">
        <v>4</v>
      </c>
      <c r="N21" s="51" t="str">
        <f t="shared" si="4"/>
        <v>Szuhánszki Gergely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Deme Sándor</v>
      </c>
      <c r="I22" s="11">
        <v>1</v>
      </c>
      <c r="J22" s="12"/>
      <c r="K22" s="13">
        <v>0</v>
      </c>
      <c r="L22" s="306"/>
      <c r="M22" s="2" t="s">
        <v>5</v>
      </c>
      <c r="N22" s="51" t="str">
        <f t="shared" si="4"/>
        <v>Vitkos Bence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0</v>
      </c>
      <c r="F23" s="333"/>
      <c r="G23" s="2" t="s">
        <v>6</v>
      </c>
      <c r="H23" s="48" t="str">
        <f t="shared" si="3"/>
        <v>11-5</v>
      </c>
      <c r="I23" s="11"/>
      <c r="J23" s="12"/>
      <c r="K23" s="13">
        <v>0</v>
      </c>
      <c r="L23" s="306"/>
      <c r="M23" s="2" t="s">
        <v>6</v>
      </c>
      <c r="N23" s="51" t="str">
        <f t="shared" si="4"/>
        <v>Várnagy Csaba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1</v>
      </c>
      <c r="F24" s="334"/>
      <c r="G24" s="3" t="s">
        <v>7</v>
      </c>
      <c r="H24" s="48" t="str">
        <f t="shared" si="3"/>
        <v>11-6</v>
      </c>
      <c r="I24" s="18"/>
      <c r="J24" s="15"/>
      <c r="K24" s="5"/>
      <c r="L24" s="307"/>
      <c r="M24" s="3" t="s">
        <v>7</v>
      </c>
      <c r="N24" s="51" t="str">
        <f t="shared" si="4"/>
        <v>12-6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3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206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6cs.Piremon</v>
      </c>
      <c r="I28" s="335" t="str">
        <f>$I$1</f>
        <v>4. forduló</v>
      </c>
      <c r="J28" s="336"/>
      <c r="K28" s="337"/>
      <c r="L28" s="308" t="s">
        <v>0</v>
      </c>
      <c r="M28" s="30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1cs.Széchenyi I.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6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1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Barnóth Róbert</v>
      </c>
      <c r="I30" s="8">
        <v>1</v>
      </c>
      <c r="J30" s="9"/>
      <c r="K30" s="10">
        <v>0</v>
      </c>
      <c r="L30" s="306"/>
      <c r="M30" s="2" t="s">
        <v>2</v>
      </c>
      <c r="N30" s="51" t="str">
        <f t="shared" si="7"/>
        <v>Fésüs Gábor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3"/>
      <c r="G31" s="2" t="s">
        <v>3</v>
      </c>
      <c r="H31" s="48" t="str">
        <f t="shared" si="6"/>
        <v>Tordai Ákos</v>
      </c>
      <c r="I31" s="11">
        <v>1</v>
      </c>
      <c r="J31" s="12"/>
      <c r="K31" s="13">
        <v>0</v>
      </c>
      <c r="L31" s="306"/>
      <c r="M31" s="2" t="s">
        <v>3</v>
      </c>
      <c r="N31" s="51" t="str">
        <f t="shared" si="7"/>
        <v>Barnóth Anita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Rádai Zoltán</v>
      </c>
      <c r="I32" s="11">
        <v>1</v>
      </c>
      <c r="J32" s="12"/>
      <c r="K32" s="13">
        <v>0</v>
      </c>
      <c r="L32" s="306"/>
      <c r="M32" s="2" t="s">
        <v>4</v>
      </c>
      <c r="N32" s="51" t="str">
        <f t="shared" si="7"/>
        <v>Csicsák Angéla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0</v>
      </c>
      <c r="F33" s="333"/>
      <c r="G33" s="2" t="s">
        <v>5</v>
      </c>
      <c r="H33" s="48" t="str">
        <f t="shared" si="6"/>
        <v>Tumó Bence</v>
      </c>
      <c r="I33" s="11">
        <v>0</v>
      </c>
      <c r="J33" s="12"/>
      <c r="K33" s="13">
        <v>1</v>
      </c>
      <c r="L33" s="306"/>
      <c r="M33" s="2" t="s">
        <v>5</v>
      </c>
      <c r="N33" s="51" t="str">
        <f t="shared" si="7"/>
        <v>Soltész Hajnalka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6-5</v>
      </c>
      <c r="I34" s="11"/>
      <c r="J34" s="12"/>
      <c r="K34" s="13"/>
      <c r="L34" s="306"/>
      <c r="M34" s="2" t="s">
        <v>6</v>
      </c>
      <c r="N34" s="51" t="str">
        <f t="shared" si="7"/>
        <v>1-5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6-6</v>
      </c>
      <c r="I35" s="18"/>
      <c r="J35" s="15"/>
      <c r="K35" s="5"/>
      <c r="L35" s="307"/>
      <c r="M35" s="3" t="s">
        <v>7</v>
      </c>
      <c r="N35" s="51" t="str">
        <f t="shared" si="7"/>
        <v>1-6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3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207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15cs.Dávid III.</v>
      </c>
      <c r="I39" s="335" t="str">
        <f>$I$1</f>
        <v>4. forduló</v>
      </c>
      <c r="J39" s="336"/>
      <c r="K39" s="337"/>
      <c r="L39" s="308" t="s">
        <v>0</v>
      </c>
      <c r="M39" s="30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2cs.Vaja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15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2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33"/>
      <c r="G41" s="2" t="s">
        <v>2</v>
      </c>
      <c r="H41" s="48" t="str">
        <f t="shared" si="9"/>
        <v>Pethő Dávid</v>
      </c>
      <c r="I41" s="8">
        <v>1</v>
      </c>
      <c r="J41" s="9"/>
      <c r="K41" s="10">
        <v>0</v>
      </c>
      <c r="L41" s="306"/>
      <c r="M41" s="2" t="s">
        <v>2</v>
      </c>
      <c r="N41" s="51" t="str">
        <f t="shared" si="10"/>
        <v>Makkai Balázs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3"/>
      <c r="G42" s="2" t="s">
        <v>3</v>
      </c>
      <c r="H42" s="48" t="str">
        <f t="shared" si="9"/>
        <v>Morvai Renáta</v>
      </c>
      <c r="I42" s="11">
        <v>1</v>
      </c>
      <c r="J42" s="12"/>
      <c r="K42" s="13"/>
      <c r="L42" s="306"/>
      <c r="M42" s="2" t="s">
        <v>3</v>
      </c>
      <c r="N42" s="51" t="str">
        <f t="shared" si="10"/>
        <v>Lőrincz Kevin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1</v>
      </c>
      <c r="F43" s="333"/>
      <c r="G43" s="2" t="s">
        <v>4</v>
      </c>
      <c r="H43" s="48" t="str">
        <f t="shared" si="9"/>
        <v>Nagy Kitti</v>
      </c>
      <c r="I43" s="11">
        <v>1</v>
      </c>
      <c r="J43" s="12"/>
      <c r="K43" s="13">
        <v>0</v>
      </c>
      <c r="L43" s="306"/>
      <c r="M43" s="2" t="s">
        <v>4</v>
      </c>
      <c r="N43" s="51" t="str">
        <f t="shared" si="10"/>
        <v>Gábor Zoltán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0</v>
      </c>
      <c r="F44" s="333"/>
      <c r="G44" s="2" t="s">
        <v>5</v>
      </c>
      <c r="H44" s="48" t="str">
        <f t="shared" si="9"/>
        <v>Bíró Gréta</v>
      </c>
      <c r="I44" s="11">
        <v>0</v>
      </c>
      <c r="J44" s="12"/>
      <c r="K44" s="13"/>
      <c r="L44" s="306"/>
      <c r="M44" s="2" t="s">
        <v>5</v>
      </c>
      <c r="N44" s="51" t="str">
        <f t="shared" si="10"/>
        <v>Tirpák Márk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15-5</v>
      </c>
      <c r="I45" s="11"/>
      <c r="J45" s="12"/>
      <c r="K45" s="13">
        <v>0</v>
      </c>
      <c r="L45" s="306"/>
      <c r="M45" s="2" t="s">
        <v>6</v>
      </c>
      <c r="N45" s="51" t="str">
        <f t="shared" si="10"/>
        <v>Szabó Édua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15-6</v>
      </c>
      <c r="I46" s="18"/>
      <c r="J46" s="15"/>
      <c r="K46" s="5">
        <v>1</v>
      </c>
      <c r="L46" s="307"/>
      <c r="M46" s="3" t="s">
        <v>7</v>
      </c>
      <c r="N46" s="51" t="str">
        <f t="shared" si="10"/>
        <v>Tóth Tamás</v>
      </c>
    </row>
    <row r="47" spans="1:14" ht="16.5" thickBot="1" x14ac:dyDescent="0.3">
      <c r="C47" s="43"/>
      <c r="D47" s="62">
        <f t="shared" si="11"/>
        <v>2</v>
      </c>
      <c r="H47" s="50"/>
      <c r="I47" s="17">
        <f>SUM(I41:I46)</f>
        <v>3</v>
      </c>
      <c r="J47" s="16"/>
      <c r="K47" s="19">
        <f>SUM(K41:K46)</f>
        <v>1</v>
      </c>
      <c r="N47" s="50"/>
    </row>
    <row r="48" spans="1:14" ht="13.5" hidden="1" thickBot="1" x14ac:dyDescent="0.25">
      <c r="C48" s="43"/>
      <c r="H48" s="50"/>
      <c r="N48" s="50"/>
    </row>
    <row r="49" spans="1:14" ht="13.5" hidden="1" thickBot="1" x14ac:dyDescent="0.25">
      <c r="C49" s="43"/>
      <c r="H49" s="50"/>
      <c r="I49" s="328" t="s">
        <v>208</v>
      </c>
      <c r="J49" s="329"/>
      <c r="K49" s="330"/>
      <c r="N49" s="50"/>
    </row>
    <row r="50" spans="1:14" ht="16.5" hidden="1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4cs.Demecser</v>
      </c>
      <c r="I50" s="335" t="str">
        <f>$I$1</f>
        <v>4. forduló</v>
      </c>
      <c r="J50" s="336"/>
      <c r="K50" s="337"/>
      <c r="L50" s="308" t="s">
        <v>0</v>
      </c>
      <c r="M50" s="309"/>
      <c r="N50" s="117" t="str">
        <f>IF($L$51=1,C6,IF($L$51=2,C17,IF($L$51=3,C28,IF($L$51=4,C39,IF($L$51=5,C50,IF($L$51=6,C61,IF($L$51=7,C72,IF($L$51=8,$C83,IF($L$51=9,C94,IF($L$51=10,C105,IF($L$51=11,C116,IF($L$51=12,C127,IF($L$51=13,C138,IF($L$51=14,C149,IF($L$51=15,C160,IF($L$51=16,C171,IF($L$51=17,C182,IF($L$51=18,C193,IF($L$51=19,C204,IF($L$51=20,C215))))))))))))))))))))</f>
        <v>7cs.Arany II "Piremon nők"</v>
      </c>
    </row>
    <row r="51" spans="1:14" ht="13.5" hidden="1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4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7</v>
      </c>
      <c r="M51" s="1"/>
      <c r="N51" s="117" t="str">
        <f t="shared" ref="N51:N57" si="13">IF($L$51=1,C7,IF($L$51=2,C18,IF($L$51=3,C29,IF($L$51=4,C40,IF($L$51=5,C51,IF($L$51=6,C62,IF($L$51=7,C73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hidden="1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33"/>
      <c r="G52" s="2" t="s">
        <v>2</v>
      </c>
      <c r="H52" s="48" t="str">
        <f t="shared" si="12"/>
        <v>Haraszti Sándor</v>
      </c>
      <c r="I52" s="8">
        <v>1</v>
      </c>
      <c r="J52" s="9"/>
      <c r="K52" s="10">
        <v>0</v>
      </c>
      <c r="L52" s="306"/>
      <c r="M52" s="2" t="s">
        <v>2</v>
      </c>
      <c r="N52" s="51" t="str">
        <f t="shared" si="13"/>
        <v>Nagy Krisztina</v>
      </c>
    </row>
    <row r="53" spans="1:14" ht="13.5" hidden="1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1</v>
      </c>
      <c r="F53" s="333"/>
      <c r="G53" s="2" t="s">
        <v>3</v>
      </c>
      <c r="H53" s="48" t="str">
        <f t="shared" si="12"/>
        <v>Balogh Dániel</v>
      </c>
      <c r="I53" s="11">
        <v>0</v>
      </c>
      <c r="J53" s="12"/>
      <c r="K53" s="13">
        <v>1</v>
      </c>
      <c r="L53" s="306"/>
      <c r="M53" s="2" t="s">
        <v>3</v>
      </c>
      <c r="N53" s="51" t="str">
        <f t="shared" si="13"/>
        <v>Gerle Zsanett</v>
      </c>
    </row>
    <row r="54" spans="1:14" ht="12.75" hidden="1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1</v>
      </c>
      <c r="F54" s="333"/>
      <c r="G54" s="2" t="s">
        <v>4</v>
      </c>
      <c r="H54" s="48" t="str">
        <f t="shared" si="12"/>
        <v>Weber Tamás</v>
      </c>
      <c r="I54" s="11">
        <v>1</v>
      </c>
      <c r="J54" s="12"/>
      <c r="K54" s="13">
        <v>0</v>
      </c>
      <c r="L54" s="306"/>
      <c r="M54" s="2" t="s">
        <v>4</v>
      </c>
      <c r="N54" s="51" t="str">
        <f t="shared" si="13"/>
        <v>Koncz Réka</v>
      </c>
    </row>
    <row r="55" spans="1:14" ht="12.75" hidden="1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1</v>
      </c>
      <c r="F55" s="333"/>
      <c r="G55" s="2" t="s">
        <v>5</v>
      </c>
      <c r="H55" s="48" t="str">
        <f t="shared" si="12"/>
        <v>Barati Dávid</v>
      </c>
      <c r="I55" s="11">
        <v>0</v>
      </c>
      <c r="J55" s="12"/>
      <c r="K55" s="13">
        <v>1</v>
      </c>
      <c r="L55" s="306"/>
      <c r="M55" s="2" t="s">
        <v>5</v>
      </c>
      <c r="N55" s="51" t="str">
        <f t="shared" si="13"/>
        <v>Nagy Bettina</v>
      </c>
    </row>
    <row r="56" spans="1:14" ht="12.75" hidden="1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0</v>
      </c>
      <c r="F56" s="333"/>
      <c r="G56" s="2" t="s">
        <v>6</v>
      </c>
      <c r="H56" s="48" t="str">
        <f t="shared" si="12"/>
        <v>4-5</v>
      </c>
      <c r="I56" s="11"/>
      <c r="J56" s="12"/>
      <c r="K56" s="13"/>
      <c r="L56" s="306"/>
      <c r="M56" s="2" t="s">
        <v>6</v>
      </c>
      <c r="N56" s="51" t="str">
        <f t="shared" si="13"/>
        <v>7-5</v>
      </c>
    </row>
    <row r="57" spans="1:14" ht="13.5" hidden="1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4-6</v>
      </c>
      <c r="I57" s="18"/>
      <c r="J57" s="15"/>
      <c r="K57" s="5"/>
      <c r="L57" s="307"/>
      <c r="M57" s="3" t="s">
        <v>7</v>
      </c>
      <c r="N57" s="51" t="str">
        <f t="shared" si="13"/>
        <v>7-6</v>
      </c>
    </row>
    <row r="58" spans="1:14" ht="19.5" hidden="1" thickBot="1" x14ac:dyDescent="0.35">
      <c r="C58" s="43"/>
      <c r="D58" s="60">
        <f t="shared" si="14"/>
        <v>4</v>
      </c>
      <c r="I58" s="17">
        <f>SUM(I52:I57)</f>
        <v>2</v>
      </c>
      <c r="J58" s="16"/>
      <c r="K58" s="19">
        <f>SUM(K52:K57)</f>
        <v>2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28" t="s">
        <v>214</v>
      </c>
      <c r="J60" s="329"/>
      <c r="K60" s="330"/>
    </row>
    <row r="61" spans="1:14" ht="16.5" hidden="1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13cs.Dávid I.</v>
      </c>
      <c r="I61" s="335" t="str">
        <f>$I$1</f>
        <v>4. forduló</v>
      </c>
      <c r="J61" s="336"/>
      <c r="K61" s="337"/>
      <c r="L61" s="308" t="s">
        <v>0</v>
      </c>
      <c r="M61" s="309"/>
      <c r="N61" s="117" t="str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10cs.Széchenyi II</v>
      </c>
    </row>
    <row r="62" spans="1:14" ht="13.5" hidden="1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13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10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hidden="1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3"/>
      <c r="G63" s="2" t="s">
        <v>2</v>
      </c>
      <c r="H63" s="48" t="str">
        <f t="shared" si="15"/>
        <v>Ignácz József</v>
      </c>
      <c r="I63" s="8">
        <v>0</v>
      </c>
      <c r="J63" s="9"/>
      <c r="K63" s="10">
        <v>1</v>
      </c>
      <c r="L63" s="306"/>
      <c r="M63" s="2" t="s">
        <v>2</v>
      </c>
      <c r="N63" s="51" t="str">
        <f t="shared" si="16"/>
        <v>Soltész Violetta</v>
      </c>
    </row>
    <row r="64" spans="1:14" ht="13.5" hidden="1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1</v>
      </c>
      <c r="F64" s="333"/>
      <c r="G64" s="2" t="s">
        <v>3</v>
      </c>
      <c r="H64" s="48" t="str">
        <f t="shared" si="15"/>
        <v>Morvai Dávid</v>
      </c>
      <c r="I64" s="11">
        <v>0</v>
      </c>
      <c r="J64" s="12"/>
      <c r="K64" s="13">
        <v>1</v>
      </c>
      <c r="L64" s="306"/>
      <c r="M64" s="2" t="s">
        <v>3</v>
      </c>
      <c r="N64" s="51" t="str">
        <f t="shared" si="16"/>
        <v>Deme Sándor</v>
      </c>
    </row>
    <row r="65" spans="1:14" ht="12.75" hidden="1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1</v>
      </c>
      <c r="F65" s="333"/>
      <c r="G65" s="2" t="s">
        <v>4</v>
      </c>
      <c r="H65" s="48" t="str">
        <f t="shared" si="15"/>
        <v>Dévald Péter</v>
      </c>
      <c r="I65" s="11">
        <v>1</v>
      </c>
      <c r="J65" s="12"/>
      <c r="K65" s="13">
        <v>0</v>
      </c>
      <c r="L65" s="306"/>
      <c r="M65" s="2" t="s">
        <v>4</v>
      </c>
      <c r="N65" s="51" t="str">
        <f t="shared" si="16"/>
        <v>Deme Bánk</v>
      </c>
    </row>
    <row r="66" spans="1:14" ht="12.75" hidden="1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0</v>
      </c>
      <c r="F66" s="333"/>
      <c r="G66" s="2" t="s">
        <v>5</v>
      </c>
      <c r="H66" s="48" t="str">
        <f t="shared" si="15"/>
        <v>Kárpáti Dorina</v>
      </c>
      <c r="I66" s="11">
        <v>1</v>
      </c>
      <c r="J66" s="12"/>
      <c r="K66" s="13">
        <v>0</v>
      </c>
      <c r="L66" s="306"/>
      <c r="M66" s="2" t="s">
        <v>5</v>
      </c>
      <c r="N66" s="51" t="str">
        <f t="shared" si="16"/>
        <v>Almási Tamás</v>
      </c>
    </row>
    <row r="67" spans="1:14" ht="12.75" hidden="1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13-5</v>
      </c>
      <c r="I67" s="11"/>
      <c r="J67" s="12"/>
      <c r="K67" s="13"/>
      <c r="L67" s="306"/>
      <c r="M67" s="2" t="s">
        <v>6</v>
      </c>
      <c r="N67" s="51" t="str">
        <f t="shared" si="16"/>
        <v>Ujteleki Bence</v>
      </c>
    </row>
    <row r="68" spans="1:14" ht="13.5" hidden="1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13-6</v>
      </c>
      <c r="I68" s="14"/>
      <c r="J68" s="15"/>
      <c r="K68" s="5"/>
      <c r="L68" s="307"/>
      <c r="M68" s="3" t="s">
        <v>7</v>
      </c>
      <c r="N68" s="51" t="str">
        <f t="shared" si="16"/>
        <v>10-6</v>
      </c>
    </row>
    <row r="69" spans="1:14" ht="18.75" hidden="1" customHeight="1" thickBot="1" x14ac:dyDescent="0.35">
      <c r="C69" s="43"/>
      <c r="D69" s="60">
        <f t="shared" si="17"/>
        <v>3</v>
      </c>
      <c r="F69" s="6"/>
      <c r="G69" s="7"/>
      <c r="H69" s="49"/>
      <c r="I69" s="17">
        <f>SUM(I63:I68)</f>
        <v>2</v>
      </c>
      <c r="J69" s="16"/>
      <c r="K69" s="17">
        <f>SUM(K63:K68)</f>
        <v>2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8" t="s">
        <v>210</v>
      </c>
      <c r="J71" s="329"/>
      <c r="K71" s="330"/>
      <c r="N71" s="50"/>
    </row>
    <row r="72" spans="1:14" ht="16.5" hidden="1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16cs.Dávid II.</v>
      </c>
      <c r="I72" s="335" t="str">
        <f>$I$1</f>
        <v>4. forduló</v>
      </c>
      <c r="J72" s="336"/>
      <c r="K72" s="337"/>
      <c r="L72" s="308" t="s">
        <v>0</v>
      </c>
      <c r="M72" s="309"/>
      <c r="N72" s="117" t="str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5cs.Arany I.</v>
      </c>
    </row>
    <row r="73" spans="1:14" ht="13.5" hidden="1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16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5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hidden="1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33"/>
      <c r="G74" s="2" t="s">
        <v>2</v>
      </c>
      <c r="H74" s="48" t="str">
        <f t="shared" si="18"/>
        <v>Bulyáki Ádám</v>
      </c>
      <c r="I74" s="8">
        <v>0</v>
      </c>
      <c r="J74" s="9"/>
      <c r="K74" s="10">
        <v>1</v>
      </c>
      <c r="L74" s="306"/>
      <c r="M74" s="2" t="s">
        <v>2</v>
      </c>
      <c r="N74" s="51" t="str">
        <f t="shared" si="19"/>
        <v>Gócza Ádám</v>
      </c>
    </row>
    <row r="75" spans="1:14" ht="13.5" hidden="1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1</v>
      </c>
      <c r="F75" s="333"/>
      <c r="G75" s="2" t="s">
        <v>3</v>
      </c>
      <c r="H75" s="48" t="str">
        <f t="shared" si="18"/>
        <v>Székely Dániel</v>
      </c>
      <c r="I75" s="11">
        <v>0</v>
      </c>
      <c r="J75" s="12"/>
      <c r="K75" s="13">
        <v>1</v>
      </c>
      <c r="L75" s="306"/>
      <c r="M75" s="2" t="s">
        <v>3</v>
      </c>
      <c r="N75" s="51" t="str">
        <f t="shared" si="19"/>
        <v>Palkovics Balázs</v>
      </c>
    </row>
    <row r="76" spans="1:14" ht="13.5" hidden="1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0</v>
      </c>
      <c r="F76" s="333"/>
      <c r="G76" s="2" t="s">
        <v>4</v>
      </c>
      <c r="H76" s="48" t="str">
        <f t="shared" si="18"/>
        <v>Bulyáki Sámuel</v>
      </c>
      <c r="I76" s="11">
        <v>0</v>
      </c>
      <c r="J76" s="12"/>
      <c r="K76" s="13">
        <v>1</v>
      </c>
      <c r="L76" s="306"/>
      <c r="M76" s="2" t="s">
        <v>4</v>
      </c>
      <c r="N76" s="51" t="str">
        <f t="shared" si="19"/>
        <v>Lovász Gergő</v>
      </c>
    </row>
    <row r="77" spans="1:14" ht="13.5" hidden="1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1</v>
      </c>
      <c r="F77" s="333"/>
      <c r="G77" s="2" t="s">
        <v>5</v>
      </c>
      <c r="H77" s="48" t="str">
        <f t="shared" si="18"/>
        <v>Bulyáki Debóra</v>
      </c>
      <c r="I77" s="11">
        <v>0</v>
      </c>
      <c r="J77" s="12"/>
      <c r="K77" s="13">
        <v>1</v>
      </c>
      <c r="L77" s="306"/>
      <c r="M77" s="2" t="s">
        <v>5</v>
      </c>
      <c r="N77" s="51" t="str">
        <f t="shared" si="19"/>
        <v>Tóth Tibor</v>
      </c>
    </row>
    <row r="78" spans="1:14" ht="13.5" hidden="1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16-5</v>
      </c>
      <c r="I78" s="11"/>
      <c r="J78" s="12"/>
      <c r="K78" s="13"/>
      <c r="L78" s="306"/>
      <c r="M78" s="2" t="s">
        <v>6</v>
      </c>
      <c r="N78" s="51" t="str">
        <f t="shared" si="19"/>
        <v>Dankó Máté</v>
      </c>
    </row>
    <row r="79" spans="1:14" ht="13.5" hidden="1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16-6</v>
      </c>
      <c r="I79" s="18"/>
      <c r="J79" s="15"/>
      <c r="K79" s="5"/>
      <c r="L79" s="307"/>
      <c r="M79" s="3" t="s">
        <v>7</v>
      </c>
      <c r="N79" s="51" t="str">
        <f t="shared" si="19"/>
        <v>5-6</v>
      </c>
    </row>
    <row r="80" spans="1:14" ht="19.5" hidden="1" thickBot="1" x14ac:dyDescent="0.35">
      <c r="C80" s="43"/>
      <c r="D80" s="60">
        <f t="shared" si="20"/>
        <v>2</v>
      </c>
      <c r="H80" s="50"/>
      <c r="I80" s="17">
        <f>SUM(I74:I79)</f>
        <v>0</v>
      </c>
      <c r="J80" s="16"/>
      <c r="K80" s="19">
        <f>SUM(K74:K79)</f>
        <v>4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8" t="s">
        <v>211</v>
      </c>
      <c r="J82" s="329"/>
      <c r="K82" s="330"/>
      <c r="N82" s="50"/>
    </row>
    <row r="83" spans="1:14" ht="16.5" hidden="1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14cs.Dávid IV.</v>
      </c>
      <c r="I83" s="335" t="str">
        <f>$I$1</f>
        <v>4. forduló</v>
      </c>
      <c r="J83" s="336"/>
      <c r="K83" s="337"/>
      <c r="L83" s="308" t="s">
        <v>0</v>
      </c>
      <c r="M83" s="309"/>
      <c r="N83" s="117" t="str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3cs.Arany III.</v>
      </c>
    </row>
    <row r="84" spans="1:14" ht="13.5" hidden="1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14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3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hidden="1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33"/>
      <c r="G85" s="2" t="s">
        <v>2</v>
      </c>
      <c r="H85" s="48" t="str">
        <f t="shared" si="21"/>
        <v>Tóth Manfréd</v>
      </c>
      <c r="I85" s="8">
        <v>1</v>
      </c>
      <c r="J85" s="9"/>
      <c r="K85" s="10">
        <v>0</v>
      </c>
      <c r="L85" s="306"/>
      <c r="M85" s="2" t="s">
        <v>2</v>
      </c>
      <c r="N85" s="51" t="str">
        <f t="shared" si="22"/>
        <v>Illés Eduárd</v>
      </c>
    </row>
    <row r="86" spans="1:14" ht="13.5" hidden="1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1</v>
      </c>
      <c r="F86" s="333"/>
      <c r="G86" s="2" t="s">
        <v>3</v>
      </c>
      <c r="H86" s="48" t="str">
        <f t="shared" si="21"/>
        <v>Tóth Illés</v>
      </c>
      <c r="I86" s="11">
        <v>1</v>
      </c>
      <c r="J86" s="12"/>
      <c r="K86" s="13">
        <v>0</v>
      </c>
      <c r="L86" s="306"/>
      <c r="M86" s="2" t="s">
        <v>3</v>
      </c>
      <c r="N86" s="51" t="str">
        <f t="shared" si="22"/>
        <v>Benicsák Patrícia</v>
      </c>
    </row>
    <row r="87" spans="1:14" ht="13.5" hidden="1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0</v>
      </c>
      <c r="F87" s="333"/>
      <c r="G87" s="2" t="s">
        <v>4</v>
      </c>
      <c r="H87" s="48" t="str">
        <f t="shared" si="21"/>
        <v>Gunyecz Kristóf</v>
      </c>
      <c r="I87" s="11">
        <v>1</v>
      </c>
      <c r="J87" s="12"/>
      <c r="K87" s="13">
        <v>0</v>
      </c>
      <c r="L87" s="306"/>
      <c r="M87" s="2" t="s">
        <v>4</v>
      </c>
      <c r="N87" s="51" t="str">
        <f t="shared" si="22"/>
        <v>Csonka Fanni</v>
      </c>
    </row>
    <row r="88" spans="1:14" ht="13.5" hidden="1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0</v>
      </c>
      <c r="F88" s="333"/>
      <c r="G88" s="2" t="s">
        <v>5</v>
      </c>
      <c r="H88" s="48" t="str">
        <f t="shared" si="21"/>
        <v>Halastyák István</v>
      </c>
      <c r="I88" s="11">
        <v>1</v>
      </c>
      <c r="J88" s="12"/>
      <c r="K88" s="13">
        <v>0</v>
      </c>
      <c r="L88" s="306"/>
      <c r="M88" s="2" t="s">
        <v>5</v>
      </c>
      <c r="N88" s="51" t="str">
        <f t="shared" si="22"/>
        <v>Szűcs Dóra</v>
      </c>
    </row>
    <row r="89" spans="1:14" ht="13.5" hidden="1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0</v>
      </c>
      <c r="F89" s="333"/>
      <c r="G89" s="2" t="s">
        <v>6</v>
      </c>
      <c r="H89" s="48" t="str">
        <f t="shared" si="21"/>
        <v>14-5</v>
      </c>
      <c r="I89" s="11"/>
      <c r="J89" s="12"/>
      <c r="K89" s="13"/>
      <c r="L89" s="306"/>
      <c r="M89" s="2" t="s">
        <v>6</v>
      </c>
      <c r="N89" s="51" t="str">
        <f t="shared" si="22"/>
        <v>3-5</v>
      </c>
    </row>
    <row r="90" spans="1:14" ht="13.5" hidden="1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1</v>
      </c>
      <c r="F90" s="334"/>
      <c r="G90" s="3" t="s">
        <v>7</v>
      </c>
      <c r="H90" s="48" t="str">
        <f t="shared" si="21"/>
        <v>14-6</v>
      </c>
      <c r="I90" s="18"/>
      <c r="J90" s="15"/>
      <c r="K90" s="5"/>
      <c r="L90" s="307"/>
      <c r="M90" s="3" t="s">
        <v>7</v>
      </c>
      <c r="N90" s="51" t="str">
        <f t="shared" si="22"/>
        <v>3-6</v>
      </c>
    </row>
    <row r="91" spans="1:14" ht="19.5" hidden="1" thickBot="1" x14ac:dyDescent="0.35">
      <c r="D91" s="60">
        <f t="shared" si="23"/>
        <v>2</v>
      </c>
      <c r="H91" s="50"/>
      <c r="I91" s="17">
        <f>SUM(I85:I90)</f>
        <v>4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8" t="s">
        <v>8</v>
      </c>
      <c r="J93" s="329"/>
      <c r="K93" s="330"/>
      <c r="N93" s="50"/>
    </row>
    <row r="94" spans="1:14" ht="16.5" hidden="1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4. forduló</v>
      </c>
      <c r="J94" s="336"/>
      <c r="K94" s="337"/>
      <c r="L94" s="308" t="s">
        <v>0</v>
      </c>
      <c r="M94" s="30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1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0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0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2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8" t="s">
        <v>8</v>
      </c>
      <c r="J104" s="329"/>
      <c r="K104" s="330"/>
      <c r="N104" s="50"/>
    </row>
    <row r="105" spans="1:14" ht="16.5" hidden="1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4. forduló</v>
      </c>
      <c r="J105" s="336"/>
      <c r="K105" s="337"/>
      <c r="L105" s="308" t="s">
        <v>0</v>
      </c>
      <c r="M105" s="30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1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0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0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0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2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hidden="1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1</v>
      </c>
    </row>
    <row r="119" spans="1:11" ht="13.5" hidden="1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1</v>
      </c>
    </row>
    <row r="121" spans="1:11" ht="13.5" hidden="1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1</v>
      </c>
    </row>
    <row r="122" spans="1:11" ht="13.5" hidden="1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hidden="1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hidden="1" thickBot="1" x14ac:dyDescent="0.35">
      <c r="C124" s="52"/>
      <c r="D124" s="60">
        <f t="shared" si="31"/>
        <v>3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hidden="1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1</v>
      </c>
    </row>
    <row r="132" spans="1:4" ht="13.5" hidden="1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0</v>
      </c>
    </row>
    <row r="133" spans="1:4" ht="13.5" hidden="1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0</v>
      </c>
    </row>
    <row r="134" spans="1:4" ht="13.5" hidden="1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hidden="1" thickBot="1" x14ac:dyDescent="0.35">
      <c r="C135" s="52"/>
      <c r="D135" s="60">
        <f t="shared" si="32"/>
        <v>1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hidden="1" customHeight="1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1</v>
      </c>
    </row>
    <row r="143" spans="1:4" ht="13.5" hidden="1" customHeight="1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1</v>
      </c>
    </row>
    <row r="144" spans="1:4" ht="13.5" hidden="1" customHeight="1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hidden="1" customHeight="1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hidden="1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2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hidden="1" customHeight="1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1</v>
      </c>
    </row>
    <row r="152" spans="1:4" ht="13.5" hidden="1" customHeight="1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6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1</v>
      </c>
    </row>
    <row r="153" spans="1:4" ht="13.5" hidden="1" customHeight="1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1</v>
      </c>
    </row>
    <row r="154" spans="1:4" ht="13.5" hidden="1" customHeight="1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1</v>
      </c>
    </row>
    <row r="155" spans="1:4" ht="13.5" hidden="1" customHeight="1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hidden="1" customHeight="1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/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customHeight="1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15,$I$8,IF($L$7=15,$K$8,IF($F$18=15,$I$19,IF($L$18=15,$K$19,IF($F$29=15,$I$30,IF($L$29=15,$K$30,IF($F$40=15,$I41,IF($L$40=15,$K$41,IF($F$51=15,$I$52,IF($L$51=15,K52,IF($F$62=15,I63,IF($L$62=15,K63,IF($F$73=15,I74,IF($L$73=15,K74,IF($F$84=15,I85,IF($L$84=15,K85,IF($F$95=15,I96,IF($L$95=15,K96,IF($F$106=15,I107,IF($L$106=15,K107))))))))))))))))))))</f>
        <v>1</v>
      </c>
    </row>
    <row r="163" spans="1:4" ht="13.5" customHeight="1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8" si="35">IF($F$7=15,$I$8,IF($L$7=15,$K$8,IF($F$18=15,$I$19,IF($L$18=15,$K$19,IF($F$29=15,$I$30,IF($L$29=15,$K$30,IF($F$40=15,$I42,IF($L$40=15,$K$41,IF($F$51=15,$I$52,IF($L$51=15,K53,IF($F$62=15,I64,IF($L$62=15,K64,IF($F$73=15,I75,IF($L$73=15,K75,IF($F$84=15,I86,IF($L$84=15,K86,IF($F$95=15,I97,IF($L$95=15,K97,IF($F$106=15,I108,IF($L$106=15,K108))))))))))))))))))))</f>
        <v>1</v>
      </c>
    </row>
    <row r="164" spans="1:4" ht="13.5" customHeight="1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1</v>
      </c>
    </row>
    <row r="165" spans="1:4" ht="13.5" customHeight="1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0</v>
      </c>
    </row>
    <row r="166" spans="1:4" ht="13.5" customHeight="1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customHeight="1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 t="shared" si="35"/>
        <v>3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customHeight="1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0</v>
      </c>
    </row>
    <row r="176" spans="1:4" ht="13.5" customHeight="1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0</v>
      </c>
    </row>
    <row r="177" spans="1:4" ht="13.5" customHeight="1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customHeight="1" thickBot="1" x14ac:dyDescent="0.25">
      <c r="A178" s="307"/>
      <c r="B178" s="34" t="s">
        <v>7</v>
      </c>
      <c r="C178" s="38" t="str">
        <f>'Input adatok'!C175</f>
        <v>16-6</v>
      </c>
      <c r="D178" s="58">
        <f t="shared" si="36"/>
        <v>0</v>
      </c>
    </row>
    <row r="179" spans="1:4" ht="15.75" x14ac:dyDescent="0.25">
      <c r="C179" s="52"/>
      <c r="D179" s="63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customHeight="1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customHeight="1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customHeight="1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customHeight="1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U223"/>
  <sheetViews>
    <sheetView topLeftCell="F1" zoomScaleNormal="100" workbookViewId="0">
      <selection activeCell="Q41" sqref="Q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20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>
      <c r="H4" s="264" t="s">
        <v>201</v>
      </c>
      <c r="N4" s="265" t="s">
        <v>202</v>
      </c>
    </row>
    <row r="5" spans="1:21" ht="13.5" customHeight="1" thickBot="1" x14ac:dyDescent="0.25">
      <c r="I5" s="328" t="s">
        <v>8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adatok'!$C$3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8cs.SISE I.</v>
      </c>
      <c r="I6" s="335" t="str">
        <f>$I$1</f>
        <v>5. forduló</v>
      </c>
      <c r="J6" s="336"/>
      <c r="K6" s="337"/>
      <c r="L6" s="308" t="s">
        <v>0</v>
      </c>
      <c r="M6" s="30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11cs.Vaja I.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8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11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33"/>
      <c r="G8" s="2" t="s">
        <v>2</v>
      </c>
      <c r="H8" s="48" t="str">
        <f t="shared" si="0"/>
        <v>Rubóczki Tibor</v>
      </c>
      <c r="I8" s="8">
        <v>1</v>
      </c>
      <c r="J8" s="9"/>
      <c r="K8" s="10">
        <v>0</v>
      </c>
      <c r="L8" s="306"/>
      <c r="M8" s="2" t="s">
        <v>2</v>
      </c>
      <c r="N8" s="51" t="str">
        <f t="shared" si="1"/>
        <v>Rozinyák Attila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33"/>
      <c r="G9" s="2" t="s">
        <v>3</v>
      </c>
      <c r="H9" s="48" t="str">
        <f t="shared" si="0"/>
        <v>Gunyecz Zoltán</v>
      </c>
      <c r="I9" s="11">
        <v>1</v>
      </c>
      <c r="J9" s="12"/>
      <c r="K9" s="13">
        <v>0</v>
      </c>
      <c r="L9" s="306"/>
      <c r="M9" s="2" t="s">
        <v>3</v>
      </c>
      <c r="N9" s="51" t="str">
        <f t="shared" si="1"/>
        <v>Sólyom István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1</v>
      </c>
      <c r="F10" s="333"/>
      <c r="G10" s="2" t="s">
        <v>4</v>
      </c>
      <c r="H10" s="48" t="str">
        <f t="shared" si="0"/>
        <v>Gergely Ákos</v>
      </c>
      <c r="I10" s="11"/>
      <c r="J10" s="12"/>
      <c r="K10" s="13">
        <v>0</v>
      </c>
      <c r="L10" s="306"/>
      <c r="M10" s="2" t="s">
        <v>4</v>
      </c>
      <c r="N10" s="51" t="str">
        <f t="shared" si="1"/>
        <v>Sipos Árpád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0.5</v>
      </c>
      <c r="F11" s="333"/>
      <c r="G11" s="2" t="s">
        <v>5</v>
      </c>
      <c r="H11" s="48" t="str">
        <f t="shared" si="0"/>
        <v>Diczkó Zsombor</v>
      </c>
      <c r="I11" s="11"/>
      <c r="J11" s="12"/>
      <c r="K11" s="13">
        <v>0.5</v>
      </c>
      <c r="L11" s="306"/>
      <c r="M11" s="2" t="s">
        <v>5</v>
      </c>
      <c r="N11" s="51" t="str">
        <f t="shared" si="1"/>
        <v>Deme Sándor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8">
        <f t="shared" si="2"/>
        <v>0</v>
      </c>
      <c r="F12" s="333"/>
      <c r="G12" s="2" t="s">
        <v>6</v>
      </c>
      <c r="H12" s="48" t="str">
        <f t="shared" si="0"/>
        <v>Zilahi Tamás</v>
      </c>
      <c r="I12" s="11">
        <v>1</v>
      </c>
      <c r="J12" s="12"/>
      <c r="K12" s="13"/>
      <c r="L12" s="306"/>
      <c r="M12" s="2" t="s">
        <v>6</v>
      </c>
      <c r="N12" s="51" t="str">
        <f t="shared" si="1"/>
        <v>11-5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7"/>
      <c r="B13" s="34" t="s">
        <v>7</v>
      </c>
      <c r="C13" s="55" t="str">
        <f>'Input adatok'!C10</f>
        <v>1-6</v>
      </c>
      <c r="D13" s="59">
        <f t="shared" si="2"/>
        <v>0</v>
      </c>
      <c r="F13" s="334"/>
      <c r="G13" s="3" t="s">
        <v>7</v>
      </c>
      <c r="H13" s="48" t="str">
        <f t="shared" si="0"/>
        <v>Darai Tihamér</v>
      </c>
      <c r="I13" s="14">
        <v>0.5</v>
      </c>
      <c r="J13" s="15"/>
      <c r="K13" s="5"/>
      <c r="L13" s="307"/>
      <c r="M13" s="3" t="s">
        <v>7</v>
      </c>
      <c r="N13" s="51" t="str">
        <f t="shared" si="1"/>
        <v>11-6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2</v>
      </c>
      <c r="F14" s="6"/>
      <c r="G14" s="7"/>
      <c r="H14" s="49"/>
      <c r="I14" s="17">
        <f>SUM(I8:I13)</f>
        <v>3.5</v>
      </c>
      <c r="J14" s="16"/>
      <c r="K14" s="17">
        <f>SUM(K8:K13)</f>
        <v>0.5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8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15cs.Dávid III.</v>
      </c>
      <c r="I17" s="335" t="str">
        <f>$I$1</f>
        <v>5. forduló</v>
      </c>
      <c r="J17" s="336"/>
      <c r="K17" s="337"/>
      <c r="L17" s="308" t="s">
        <v>0</v>
      </c>
      <c r="M17" s="30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9cs.Nyírbátor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15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9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3"/>
      <c r="G19" s="2" t="s">
        <v>2</v>
      </c>
      <c r="H19" s="48" t="str">
        <f t="shared" si="3"/>
        <v>Pethő Dávid</v>
      </c>
      <c r="I19" s="8">
        <v>0</v>
      </c>
      <c r="J19" s="9"/>
      <c r="K19" s="10"/>
      <c r="L19" s="306"/>
      <c r="M19" s="2" t="s">
        <v>2</v>
      </c>
      <c r="N19" s="51" t="str">
        <f t="shared" si="4"/>
        <v>Orosz Ferenc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Morvai Renáta</v>
      </c>
      <c r="I20" s="11">
        <v>0</v>
      </c>
      <c r="J20" s="12"/>
      <c r="K20" s="13">
        <v>1</v>
      </c>
      <c r="L20" s="306"/>
      <c r="M20" s="2" t="s">
        <v>3</v>
      </c>
      <c r="N20" s="51" t="str">
        <f t="shared" si="4"/>
        <v>Hetei Ferenc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0</v>
      </c>
      <c r="F21" s="333"/>
      <c r="G21" s="2" t="s">
        <v>4</v>
      </c>
      <c r="H21" s="48" t="str">
        <f t="shared" si="3"/>
        <v>Nagy Kitti</v>
      </c>
      <c r="I21" s="11">
        <v>0</v>
      </c>
      <c r="J21" s="12"/>
      <c r="K21" s="13">
        <v>1</v>
      </c>
      <c r="L21" s="306"/>
      <c r="M21" s="2" t="s">
        <v>4</v>
      </c>
      <c r="N21" s="51" t="str">
        <f t="shared" si="4"/>
        <v>Kónya István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Bíró Gréta</v>
      </c>
      <c r="I22" s="11">
        <v>0</v>
      </c>
      <c r="J22" s="12"/>
      <c r="K22" s="13">
        <v>1</v>
      </c>
      <c r="L22" s="306"/>
      <c r="M22" s="2" t="s">
        <v>5</v>
      </c>
      <c r="N22" s="51" t="str">
        <f t="shared" si="4"/>
        <v>Varga István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0.5</v>
      </c>
      <c r="F23" s="333"/>
      <c r="G23" s="2" t="s">
        <v>6</v>
      </c>
      <c r="H23" s="48" t="str">
        <f t="shared" si="3"/>
        <v>15-5</v>
      </c>
      <c r="I23" s="11"/>
      <c r="J23" s="12"/>
      <c r="K23" s="13">
        <v>1</v>
      </c>
      <c r="L23" s="306"/>
      <c r="M23" s="2" t="s">
        <v>6</v>
      </c>
      <c r="N23" s="51" t="str">
        <f t="shared" si="4"/>
        <v>Baracsi Sándor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1</v>
      </c>
      <c r="F24" s="334"/>
      <c r="G24" s="3" t="s">
        <v>7</v>
      </c>
      <c r="H24" s="48" t="str">
        <f t="shared" si="3"/>
        <v>15-6</v>
      </c>
      <c r="I24" s="18"/>
      <c r="J24" s="15"/>
      <c r="K24" s="5"/>
      <c r="L24" s="307"/>
      <c r="M24" s="3" t="s">
        <v>7</v>
      </c>
      <c r="N24" s="51" t="str">
        <f t="shared" si="4"/>
        <v>9-6</v>
      </c>
    </row>
    <row r="25" spans="1:14" ht="16.5" customHeight="1" thickBot="1" x14ac:dyDescent="0.3">
      <c r="C25" s="43"/>
      <c r="D25" s="62">
        <f t="shared" si="5"/>
        <v>2.5</v>
      </c>
      <c r="H25" s="50"/>
      <c r="I25" s="17">
        <f>SUM(I19:I24)</f>
        <v>0</v>
      </c>
      <c r="J25" s="16"/>
      <c r="K25" s="19">
        <f>SUM(K19:K24)</f>
        <v>4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8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7cs.Arany II "Piremon nők"</v>
      </c>
      <c r="I28" s="335" t="str">
        <f>$I$1</f>
        <v>5. forduló</v>
      </c>
      <c r="J28" s="336"/>
      <c r="K28" s="337"/>
      <c r="L28" s="308" t="s">
        <v>0</v>
      </c>
      <c r="M28" s="30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6cs.Piremon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7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6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Nagy Krisztina</v>
      </c>
      <c r="I30" s="8">
        <v>0</v>
      </c>
      <c r="J30" s="9"/>
      <c r="K30" s="10">
        <v>1</v>
      </c>
      <c r="L30" s="306"/>
      <c r="M30" s="2" t="s">
        <v>2</v>
      </c>
      <c r="N30" s="51" t="str">
        <f t="shared" si="7"/>
        <v>Barnóth Róbert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1</v>
      </c>
      <c r="F31" s="333"/>
      <c r="G31" s="2" t="s">
        <v>3</v>
      </c>
      <c r="H31" s="48" t="str">
        <f t="shared" si="6"/>
        <v>Gerle Zsanett</v>
      </c>
      <c r="I31" s="11">
        <v>0</v>
      </c>
      <c r="J31" s="12"/>
      <c r="K31" s="13">
        <v>1</v>
      </c>
      <c r="L31" s="306"/>
      <c r="M31" s="2" t="s">
        <v>3</v>
      </c>
      <c r="N31" s="51" t="str">
        <f t="shared" si="7"/>
        <v>Tordai Ákos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Koncz Réka</v>
      </c>
      <c r="I32" s="11">
        <v>0</v>
      </c>
      <c r="J32" s="12"/>
      <c r="K32" s="13">
        <v>1</v>
      </c>
      <c r="L32" s="306"/>
      <c r="M32" s="2" t="s">
        <v>4</v>
      </c>
      <c r="N32" s="51" t="str">
        <f t="shared" si="7"/>
        <v>Rádai Zoltán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0</v>
      </c>
      <c r="F33" s="333"/>
      <c r="G33" s="2" t="s">
        <v>5</v>
      </c>
      <c r="H33" s="48" t="str">
        <f t="shared" si="6"/>
        <v>Nagy Bettina</v>
      </c>
      <c r="I33" s="11">
        <v>0</v>
      </c>
      <c r="J33" s="12"/>
      <c r="K33" s="13">
        <v>1</v>
      </c>
      <c r="L33" s="306"/>
      <c r="M33" s="2" t="s">
        <v>5</v>
      </c>
      <c r="N33" s="51" t="str">
        <f t="shared" si="7"/>
        <v>Tumó Bence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7-5</v>
      </c>
      <c r="I34" s="11"/>
      <c r="J34" s="12"/>
      <c r="K34" s="13"/>
      <c r="L34" s="306"/>
      <c r="M34" s="2" t="s">
        <v>6</v>
      </c>
      <c r="N34" s="51" t="str">
        <f t="shared" si="7"/>
        <v>6-5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7-6</v>
      </c>
      <c r="I35" s="18"/>
      <c r="J35" s="15"/>
      <c r="K35" s="5"/>
      <c r="L35" s="307"/>
      <c r="M35" s="3" t="s">
        <v>7</v>
      </c>
      <c r="N35" s="51" t="str">
        <f t="shared" si="7"/>
        <v>6-6</v>
      </c>
    </row>
    <row r="36" spans="1:14" ht="16.5" thickBot="1" x14ac:dyDescent="0.3">
      <c r="C36" s="43"/>
      <c r="D36" s="62">
        <f t="shared" si="8"/>
        <v>1</v>
      </c>
      <c r="H36" s="50"/>
      <c r="I36" s="17">
        <f>SUM(I30:I35)</f>
        <v>0</v>
      </c>
      <c r="J36" s="16"/>
      <c r="K36" s="19">
        <f>SUM(K30:K35)</f>
        <v>4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8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1cs.Széchenyi I.</v>
      </c>
      <c r="I39" s="335" t="str">
        <f>$I$1</f>
        <v>5. forduló</v>
      </c>
      <c r="J39" s="336"/>
      <c r="K39" s="337"/>
      <c r="L39" s="308" t="s">
        <v>0</v>
      </c>
      <c r="M39" s="30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12cs.SISE II.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1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12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0.5</v>
      </c>
      <c r="F41" s="333"/>
      <c r="G41" s="2" t="s">
        <v>2</v>
      </c>
      <c r="H41" s="48" t="str">
        <f t="shared" si="9"/>
        <v>Fésüs Gábor</v>
      </c>
      <c r="I41" s="8">
        <v>0.5</v>
      </c>
      <c r="J41" s="9"/>
      <c r="K41" s="10">
        <v>0.5</v>
      </c>
      <c r="L41" s="306"/>
      <c r="M41" s="2" t="s">
        <v>2</v>
      </c>
      <c r="N41" s="51" t="str">
        <f t="shared" si="10"/>
        <v>Papp László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33"/>
      <c r="G42" s="2" t="s">
        <v>3</v>
      </c>
      <c r="H42" s="48" t="str">
        <f t="shared" si="9"/>
        <v>Barnóth Anita</v>
      </c>
      <c r="I42" s="11">
        <v>0</v>
      </c>
      <c r="J42" s="12"/>
      <c r="K42" s="13">
        <v>1</v>
      </c>
      <c r="L42" s="306"/>
      <c r="M42" s="2" t="s">
        <v>3</v>
      </c>
      <c r="N42" s="51" t="str">
        <f t="shared" si="10"/>
        <v>Ugyan Dániel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0</v>
      </c>
      <c r="F43" s="333"/>
      <c r="G43" s="2" t="s">
        <v>4</v>
      </c>
      <c r="H43" s="48" t="str">
        <f t="shared" si="9"/>
        <v>Csicsák Angéla</v>
      </c>
      <c r="I43" s="11">
        <v>1</v>
      </c>
      <c r="J43" s="12"/>
      <c r="K43" s="13">
        <v>0</v>
      </c>
      <c r="L43" s="306"/>
      <c r="M43" s="2" t="s">
        <v>4</v>
      </c>
      <c r="N43" s="51" t="str">
        <f t="shared" si="10"/>
        <v>Szuhánszki Gergely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0</v>
      </c>
      <c r="F44" s="333"/>
      <c r="G44" s="2" t="s">
        <v>5</v>
      </c>
      <c r="H44" s="48" t="str">
        <f t="shared" si="9"/>
        <v>Soltész Hajnalka</v>
      </c>
      <c r="I44" s="11">
        <v>0.5</v>
      </c>
      <c r="J44" s="12"/>
      <c r="K44" s="13">
        <v>0.5</v>
      </c>
      <c r="L44" s="306"/>
      <c r="M44" s="2" t="s">
        <v>5</v>
      </c>
      <c r="N44" s="51" t="str">
        <f t="shared" si="10"/>
        <v>Vitkos Bence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1-5</v>
      </c>
      <c r="I45" s="11"/>
      <c r="J45" s="12"/>
      <c r="K45" s="13"/>
      <c r="L45" s="306"/>
      <c r="M45" s="2" t="s">
        <v>6</v>
      </c>
      <c r="N45" s="51" t="str">
        <f t="shared" si="10"/>
        <v>Várnagy Csaba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1-6</v>
      </c>
      <c r="I46" s="18"/>
      <c r="J46" s="15"/>
      <c r="K46" s="5"/>
      <c r="L46" s="307"/>
      <c r="M46" s="3" t="s">
        <v>7</v>
      </c>
      <c r="N46" s="51" t="str">
        <f t="shared" si="10"/>
        <v>12-6</v>
      </c>
    </row>
    <row r="47" spans="1:14" ht="16.5" thickBot="1" x14ac:dyDescent="0.3">
      <c r="C47" s="43"/>
      <c r="D47" s="62">
        <f t="shared" si="11"/>
        <v>0.5</v>
      </c>
      <c r="H47" s="50"/>
      <c r="I47" s="17">
        <f>SUM(I41:I46)</f>
        <v>2</v>
      </c>
      <c r="J47" s="16"/>
      <c r="K47" s="19">
        <f>SUM(K41:K46)</f>
        <v>2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8" t="s">
        <v>8</v>
      </c>
      <c r="J49" s="329"/>
      <c r="K49" s="330"/>
      <c r="N49" s="50"/>
    </row>
    <row r="50" spans="1:14" ht="16.5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5cs.Arany I.</v>
      </c>
      <c r="I50" s="335" t="str">
        <f>$I$1</f>
        <v>5. forduló</v>
      </c>
      <c r="J50" s="336"/>
      <c r="K50" s="337"/>
      <c r="L50" s="308" t="s">
        <v>0</v>
      </c>
      <c r="M50" s="309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4cs.Demecser</v>
      </c>
    </row>
    <row r="51" spans="1:14" ht="13.5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5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4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33"/>
      <c r="G52" s="2" t="s">
        <v>2</v>
      </c>
      <c r="H52" s="48" t="str">
        <f t="shared" si="12"/>
        <v>Gócza Ádám</v>
      </c>
      <c r="I52" s="8">
        <v>0.5</v>
      </c>
      <c r="J52" s="9"/>
      <c r="K52" s="10">
        <v>0.5</v>
      </c>
      <c r="L52" s="306"/>
      <c r="M52" s="2" t="s">
        <v>2</v>
      </c>
      <c r="N52" s="51" t="str">
        <f t="shared" si="13"/>
        <v>Haraszti Sándor</v>
      </c>
    </row>
    <row r="53" spans="1:14" ht="13.5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1</v>
      </c>
      <c r="F53" s="333"/>
      <c r="G53" s="2" t="s">
        <v>3</v>
      </c>
      <c r="H53" s="48" t="str">
        <f t="shared" si="12"/>
        <v>Palkovics Balázs</v>
      </c>
      <c r="I53" s="11">
        <v>1</v>
      </c>
      <c r="J53" s="12"/>
      <c r="K53" s="13">
        <v>0</v>
      </c>
      <c r="L53" s="306"/>
      <c r="M53" s="2" t="s">
        <v>3</v>
      </c>
      <c r="N53" s="51" t="str">
        <f t="shared" si="13"/>
        <v>Balogh Dániel</v>
      </c>
    </row>
    <row r="54" spans="1:14" ht="12.75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1</v>
      </c>
      <c r="F54" s="333"/>
      <c r="G54" s="2" t="s">
        <v>4</v>
      </c>
      <c r="H54" s="48" t="str">
        <f t="shared" si="12"/>
        <v>Lovász Gergő</v>
      </c>
      <c r="I54" s="11">
        <v>1</v>
      </c>
      <c r="J54" s="12"/>
      <c r="K54" s="13">
        <v>0</v>
      </c>
      <c r="L54" s="306"/>
      <c r="M54" s="2" t="s">
        <v>4</v>
      </c>
      <c r="N54" s="51" t="str">
        <f t="shared" si="13"/>
        <v>Weber Tamás</v>
      </c>
    </row>
    <row r="55" spans="1:14" ht="12.75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1</v>
      </c>
      <c r="F55" s="333"/>
      <c r="G55" s="2" t="s">
        <v>5</v>
      </c>
      <c r="H55" s="48" t="str">
        <f t="shared" si="12"/>
        <v>Tóth Tibor</v>
      </c>
      <c r="I55" s="11">
        <v>1</v>
      </c>
      <c r="J55" s="12"/>
      <c r="K55" s="13">
        <v>0</v>
      </c>
      <c r="L55" s="306"/>
      <c r="M55" s="2" t="s">
        <v>5</v>
      </c>
      <c r="N55" s="51" t="str">
        <f t="shared" si="13"/>
        <v>Barati Dávid</v>
      </c>
    </row>
    <row r="56" spans="1:14" ht="12.75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0</v>
      </c>
      <c r="F56" s="333"/>
      <c r="G56" s="2" t="s">
        <v>6</v>
      </c>
      <c r="H56" s="48" t="str">
        <f t="shared" si="12"/>
        <v>Dankó Máté</v>
      </c>
      <c r="I56" s="11"/>
      <c r="J56" s="12"/>
      <c r="K56" s="13"/>
      <c r="L56" s="306"/>
      <c r="M56" s="2" t="s">
        <v>6</v>
      </c>
      <c r="N56" s="51" t="str">
        <f t="shared" si="13"/>
        <v>4-5</v>
      </c>
    </row>
    <row r="57" spans="1:14" ht="13.5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5-6</v>
      </c>
      <c r="I57" s="18"/>
      <c r="J57" s="15"/>
      <c r="K57" s="5"/>
      <c r="L57" s="307"/>
      <c r="M57" s="3" t="s">
        <v>7</v>
      </c>
      <c r="N57" s="51" t="str">
        <f t="shared" si="13"/>
        <v>4-6</v>
      </c>
    </row>
    <row r="58" spans="1:14" ht="19.5" thickBot="1" x14ac:dyDescent="0.35">
      <c r="C58" s="43"/>
      <c r="D58" s="60">
        <f t="shared" si="14"/>
        <v>3.5</v>
      </c>
      <c r="I58" s="17">
        <f>SUM(I52:I57)</f>
        <v>3.5</v>
      </c>
      <c r="J58" s="16"/>
      <c r="K58" s="19">
        <f>SUM(K52:K57)</f>
        <v>0.5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8" t="s">
        <v>8</v>
      </c>
      <c r="J60" s="329"/>
      <c r="K60" s="330"/>
    </row>
    <row r="61" spans="1:14" ht="16.5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2cs.Vaja</v>
      </c>
      <c r="I61" s="335" t="str">
        <f>$I$1</f>
        <v>5. forduló</v>
      </c>
      <c r="J61" s="336"/>
      <c r="K61" s="337"/>
      <c r="L61" s="308" t="s">
        <v>0</v>
      </c>
      <c r="M61" s="309"/>
      <c r="N61" s="117" t="str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13cs.Dávid I.</v>
      </c>
    </row>
    <row r="62" spans="1:14" ht="13.5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2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13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33"/>
      <c r="G63" s="2" t="s">
        <v>2</v>
      </c>
      <c r="H63" s="48" t="str">
        <f t="shared" si="15"/>
        <v>Makkai Balázs</v>
      </c>
      <c r="I63" s="8">
        <v>1</v>
      </c>
      <c r="J63" s="9"/>
      <c r="K63" s="10">
        <v>0</v>
      </c>
      <c r="L63" s="306"/>
      <c r="M63" s="2" t="s">
        <v>2</v>
      </c>
      <c r="N63" s="51" t="str">
        <f t="shared" si="16"/>
        <v>Ignácz József</v>
      </c>
    </row>
    <row r="64" spans="1:14" ht="13.5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1</v>
      </c>
      <c r="F64" s="333"/>
      <c r="G64" s="2" t="s">
        <v>3</v>
      </c>
      <c r="H64" s="48" t="str">
        <f t="shared" si="15"/>
        <v>Lőrincz Kevin</v>
      </c>
      <c r="I64" s="11"/>
      <c r="J64" s="12"/>
      <c r="K64" s="13">
        <v>1</v>
      </c>
      <c r="L64" s="306"/>
      <c r="M64" s="2" t="s">
        <v>3</v>
      </c>
      <c r="N64" s="51" t="str">
        <f t="shared" si="16"/>
        <v>Morvai Dávid</v>
      </c>
    </row>
    <row r="65" spans="1:14" ht="12.75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1</v>
      </c>
      <c r="F65" s="333"/>
      <c r="G65" s="2" t="s">
        <v>4</v>
      </c>
      <c r="H65" s="48" t="str">
        <f t="shared" si="15"/>
        <v>Gábor Zoltán</v>
      </c>
      <c r="I65" s="11">
        <v>0</v>
      </c>
      <c r="J65" s="12"/>
      <c r="K65" s="13">
        <v>0.5</v>
      </c>
      <c r="L65" s="306"/>
      <c r="M65" s="2" t="s">
        <v>4</v>
      </c>
      <c r="N65" s="51" t="str">
        <f t="shared" si="16"/>
        <v>Dévald Péter</v>
      </c>
    </row>
    <row r="66" spans="1:14" ht="12.75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1</v>
      </c>
      <c r="F66" s="333"/>
      <c r="G66" s="2" t="s">
        <v>5</v>
      </c>
      <c r="H66" s="48" t="str">
        <f t="shared" si="15"/>
        <v>Tirpák Márk</v>
      </c>
      <c r="I66" s="11"/>
      <c r="J66" s="12"/>
      <c r="K66" s="13">
        <v>0</v>
      </c>
      <c r="L66" s="306"/>
      <c r="M66" s="2" t="s">
        <v>5</v>
      </c>
      <c r="N66" s="51" t="str">
        <f t="shared" si="16"/>
        <v>Kárpáti Dorina</v>
      </c>
    </row>
    <row r="67" spans="1:14" ht="12.75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Szabó Édua</v>
      </c>
      <c r="I67" s="11">
        <v>0.5</v>
      </c>
      <c r="J67" s="12"/>
      <c r="K67" s="13"/>
      <c r="L67" s="306"/>
      <c r="M67" s="2" t="s">
        <v>6</v>
      </c>
      <c r="N67" s="51" t="str">
        <f t="shared" si="16"/>
        <v>13-5</v>
      </c>
    </row>
    <row r="68" spans="1:14" ht="13.5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Tóth Tamás</v>
      </c>
      <c r="I68" s="14">
        <v>1</v>
      </c>
      <c r="J68" s="15"/>
      <c r="K68" s="5"/>
      <c r="L68" s="307"/>
      <c r="M68" s="3" t="s">
        <v>7</v>
      </c>
      <c r="N68" s="51" t="str">
        <f t="shared" si="16"/>
        <v>13-6</v>
      </c>
    </row>
    <row r="69" spans="1:14" ht="18.75" customHeight="1" thickBot="1" x14ac:dyDescent="0.35">
      <c r="C69" s="43"/>
      <c r="D69" s="60">
        <f t="shared" si="17"/>
        <v>4</v>
      </c>
      <c r="F69" s="6"/>
      <c r="G69" s="7"/>
      <c r="H69" s="49"/>
      <c r="I69" s="17">
        <f>SUM(I63:I68)</f>
        <v>2.5</v>
      </c>
      <c r="J69" s="16"/>
      <c r="K69" s="17">
        <f>SUM(K63:K68)</f>
        <v>1.5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8" t="s">
        <v>8</v>
      </c>
      <c r="J71" s="329"/>
      <c r="K71" s="330"/>
      <c r="N71" s="50"/>
    </row>
    <row r="72" spans="1:14" ht="16.5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10cs.Széchenyi II</v>
      </c>
      <c r="I72" s="335" t="str">
        <f>$I$1</f>
        <v>5. forduló</v>
      </c>
      <c r="J72" s="336"/>
      <c r="K72" s="337"/>
      <c r="L72" s="308" t="s">
        <v>0</v>
      </c>
      <c r="M72" s="309"/>
      <c r="N72" s="117" t="str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14cs.Dávid IV.</v>
      </c>
    </row>
    <row r="73" spans="1:14" ht="13.5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10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14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33"/>
      <c r="G74" s="2" t="s">
        <v>2</v>
      </c>
      <c r="H74" s="48" t="str">
        <f t="shared" si="18"/>
        <v>Soltész Violetta</v>
      </c>
      <c r="I74" s="8">
        <v>1</v>
      </c>
      <c r="J74" s="9"/>
      <c r="K74" s="10">
        <v>0</v>
      </c>
      <c r="L74" s="306"/>
      <c r="M74" s="2" t="s">
        <v>2</v>
      </c>
      <c r="N74" s="51" t="str">
        <f t="shared" si="19"/>
        <v>Tóth Manfréd</v>
      </c>
    </row>
    <row r="75" spans="1:14" ht="13.5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3"/>
      <c r="G75" s="2" t="s">
        <v>3</v>
      </c>
      <c r="H75" s="48" t="str">
        <f t="shared" si="18"/>
        <v>Deme Sándor</v>
      </c>
      <c r="I75" s="11">
        <v>1</v>
      </c>
      <c r="J75" s="12"/>
      <c r="K75" s="13">
        <v>0</v>
      </c>
      <c r="L75" s="306"/>
      <c r="M75" s="2" t="s">
        <v>3</v>
      </c>
      <c r="N75" s="51" t="str">
        <f t="shared" si="19"/>
        <v>Tóth Illés</v>
      </c>
    </row>
    <row r="76" spans="1:14" ht="13.5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0</v>
      </c>
      <c r="F76" s="333"/>
      <c r="G76" s="2" t="s">
        <v>4</v>
      </c>
      <c r="H76" s="48" t="str">
        <f t="shared" si="18"/>
        <v>Deme Bánk</v>
      </c>
      <c r="I76" s="11">
        <v>1</v>
      </c>
      <c r="J76" s="12"/>
      <c r="K76" s="13">
        <v>0</v>
      </c>
      <c r="L76" s="306"/>
      <c r="M76" s="2" t="s">
        <v>4</v>
      </c>
      <c r="N76" s="51" t="str">
        <f t="shared" si="19"/>
        <v>Gunyecz Kristóf</v>
      </c>
    </row>
    <row r="77" spans="1:14" ht="13.5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0</v>
      </c>
      <c r="F77" s="333"/>
      <c r="G77" s="2" t="s">
        <v>5</v>
      </c>
      <c r="H77" s="48" t="str">
        <f t="shared" si="18"/>
        <v>Almási Tamás</v>
      </c>
      <c r="I77" s="11">
        <v>1</v>
      </c>
      <c r="J77" s="12"/>
      <c r="K77" s="13">
        <v>0</v>
      </c>
      <c r="L77" s="306"/>
      <c r="M77" s="2" t="s">
        <v>5</v>
      </c>
      <c r="N77" s="51" t="str">
        <f t="shared" si="19"/>
        <v>Halastyák István</v>
      </c>
    </row>
    <row r="78" spans="1:14" ht="13.5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Ujteleki Bence</v>
      </c>
      <c r="I78" s="11"/>
      <c r="J78" s="12"/>
      <c r="K78" s="13"/>
      <c r="L78" s="306"/>
      <c r="M78" s="2" t="s">
        <v>6</v>
      </c>
      <c r="N78" s="51" t="str">
        <f t="shared" si="19"/>
        <v>14-5</v>
      </c>
    </row>
    <row r="79" spans="1:14" ht="13.5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10-6</v>
      </c>
      <c r="I79" s="18"/>
      <c r="J79" s="15"/>
      <c r="K79" s="5"/>
      <c r="L79" s="307"/>
      <c r="M79" s="3" t="s">
        <v>7</v>
      </c>
      <c r="N79" s="51" t="str">
        <f t="shared" si="19"/>
        <v>14-6</v>
      </c>
    </row>
    <row r="80" spans="1:14" ht="19.5" thickBot="1" x14ac:dyDescent="0.35">
      <c r="C80" s="43"/>
      <c r="D80" s="60">
        <f t="shared" si="20"/>
        <v>0</v>
      </c>
      <c r="H80" s="50"/>
      <c r="I80" s="17">
        <f>SUM(I74:I79)</f>
        <v>4</v>
      </c>
      <c r="J80" s="16"/>
      <c r="K80" s="19">
        <f>SUM(K74:K79)</f>
        <v>0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8" t="s">
        <v>8</v>
      </c>
      <c r="J82" s="329"/>
      <c r="K82" s="330"/>
      <c r="N82" s="50"/>
    </row>
    <row r="83" spans="1:14" ht="16.5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3cs.Arany III.</v>
      </c>
      <c r="I83" s="335" t="str">
        <f>$I$1</f>
        <v>5. forduló</v>
      </c>
      <c r="J83" s="336"/>
      <c r="K83" s="337"/>
      <c r="L83" s="308" t="s">
        <v>0</v>
      </c>
      <c r="M83" s="309"/>
      <c r="N83" s="117" t="str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16cs.Dávid II.</v>
      </c>
    </row>
    <row r="84" spans="1:14" ht="13.5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3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16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3"/>
      <c r="G85" s="2" t="s">
        <v>2</v>
      </c>
      <c r="H85" s="48" t="str">
        <f t="shared" si="21"/>
        <v>Illés Eduárd</v>
      </c>
      <c r="I85" s="8">
        <v>0</v>
      </c>
      <c r="J85" s="9"/>
      <c r="K85" s="10">
        <v>1</v>
      </c>
      <c r="L85" s="306"/>
      <c r="M85" s="2" t="s">
        <v>2</v>
      </c>
      <c r="N85" s="51" t="str">
        <f t="shared" si="22"/>
        <v>Bulyáki Ádám</v>
      </c>
    </row>
    <row r="86" spans="1:14" ht="13.5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1</v>
      </c>
      <c r="F86" s="333"/>
      <c r="G86" s="2" t="s">
        <v>3</v>
      </c>
      <c r="H86" s="48" t="str">
        <f t="shared" si="21"/>
        <v>Benicsák Patrícia</v>
      </c>
      <c r="I86" s="11">
        <v>1</v>
      </c>
      <c r="J86" s="12"/>
      <c r="K86" s="13">
        <v>1</v>
      </c>
      <c r="L86" s="306"/>
      <c r="M86" s="2" t="s">
        <v>3</v>
      </c>
      <c r="N86" s="51" t="str">
        <f t="shared" si="22"/>
        <v>Székely Dániel</v>
      </c>
    </row>
    <row r="87" spans="1:14" ht="13.5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0</v>
      </c>
      <c r="F87" s="333"/>
      <c r="G87" s="2" t="s">
        <v>4</v>
      </c>
      <c r="H87" s="48" t="str">
        <f t="shared" si="21"/>
        <v>Csonka Fanni</v>
      </c>
      <c r="I87" s="11">
        <v>0</v>
      </c>
      <c r="J87" s="12"/>
      <c r="K87" s="13">
        <v>0</v>
      </c>
      <c r="L87" s="306"/>
      <c r="M87" s="2" t="s">
        <v>4</v>
      </c>
      <c r="N87" s="51" t="str">
        <f t="shared" si="22"/>
        <v>Bulyáki Sámuel</v>
      </c>
    </row>
    <row r="88" spans="1:14" ht="13.5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0</v>
      </c>
      <c r="F88" s="333"/>
      <c r="G88" s="2" t="s">
        <v>5</v>
      </c>
      <c r="H88" s="48" t="str">
        <f t="shared" si="21"/>
        <v>Szűcs Dóra</v>
      </c>
      <c r="I88" s="11">
        <v>0</v>
      </c>
      <c r="J88" s="12"/>
      <c r="K88" s="13">
        <v>1</v>
      </c>
      <c r="L88" s="306"/>
      <c r="M88" s="2" t="s">
        <v>5</v>
      </c>
      <c r="N88" s="51" t="str">
        <f t="shared" si="22"/>
        <v>Bulyáki Debóra</v>
      </c>
    </row>
    <row r="89" spans="1:14" ht="13.5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1</v>
      </c>
      <c r="F89" s="333"/>
      <c r="G89" s="2" t="s">
        <v>6</v>
      </c>
      <c r="H89" s="48" t="str">
        <f t="shared" si="21"/>
        <v>3-5</v>
      </c>
      <c r="I89" s="11"/>
      <c r="J89" s="12"/>
      <c r="K89" s="13"/>
      <c r="L89" s="306"/>
      <c r="M89" s="2" t="s">
        <v>6</v>
      </c>
      <c r="N89" s="51" t="str">
        <f t="shared" si="22"/>
        <v>16-5</v>
      </c>
    </row>
    <row r="90" spans="1:14" ht="13.5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0.5</v>
      </c>
      <c r="F90" s="334"/>
      <c r="G90" s="3" t="s">
        <v>7</v>
      </c>
      <c r="H90" s="48" t="str">
        <f t="shared" si="21"/>
        <v>3-6</v>
      </c>
      <c r="I90" s="18"/>
      <c r="J90" s="15"/>
      <c r="K90" s="5"/>
      <c r="L90" s="307"/>
      <c r="M90" s="3" t="s">
        <v>7</v>
      </c>
      <c r="N90" s="51" t="str">
        <f t="shared" si="22"/>
        <v>16-6</v>
      </c>
    </row>
    <row r="91" spans="1:14" ht="19.5" thickBot="1" x14ac:dyDescent="0.35">
      <c r="D91" s="60">
        <f t="shared" si="23"/>
        <v>3.5</v>
      </c>
      <c r="H91" s="50"/>
      <c r="I91" s="17">
        <f>SUM(I85:I90)</f>
        <v>1</v>
      </c>
      <c r="J91" s="16"/>
      <c r="K91" s="19">
        <f>SUM(K85:K90)</f>
        <v>3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8" t="s">
        <v>8</v>
      </c>
      <c r="J93" s="329"/>
      <c r="K93" s="330"/>
      <c r="N93" s="50"/>
    </row>
    <row r="94" spans="1:14" ht="16.5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5. forduló</v>
      </c>
      <c r="J94" s="336"/>
      <c r="K94" s="337"/>
      <c r="L94" s="308" t="s">
        <v>0</v>
      </c>
      <c r="M94" s="30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1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1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1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1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thickBot="1" x14ac:dyDescent="0.35">
      <c r="D102" s="60">
        <f t="shared" si="26"/>
        <v>4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8" t="s">
        <v>8</v>
      </c>
      <c r="J104" s="329"/>
      <c r="K104" s="330"/>
      <c r="N104" s="50"/>
    </row>
    <row r="105" spans="1:14" ht="16.5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5. forduló</v>
      </c>
      <c r="J105" s="336"/>
      <c r="K105" s="337"/>
      <c r="L105" s="308" t="s">
        <v>0</v>
      </c>
      <c r="M105" s="30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1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1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1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0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>
        <f t="shared" si="29"/>
        <v>4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0</v>
      </c>
    </row>
    <row r="121" spans="1:11" ht="13.5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0.5</v>
      </c>
    </row>
    <row r="122" spans="1:11" ht="13.5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thickBot="1" x14ac:dyDescent="0.35">
      <c r="C124" s="52"/>
      <c r="D124" s="60">
        <f t="shared" si="31"/>
        <v>0.5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0.5</v>
      </c>
    </row>
    <row r="130" spans="1:4" ht="13.5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1</v>
      </c>
    </row>
    <row r="131" spans="1:4" ht="13.5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0</v>
      </c>
    </row>
    <row r="132" spans="1:4" ht="13.5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0.5</v>
      </c>
    </row>
    <row r="133" spans="1:4" ht="13.5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0</v>
      </c>
    </row>
    <row r="134" spans="1:4" ht="13.5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thickBot="1" x14ac:dyDescent="0.35">
      <c r="C135" s="52"/>
      <c r="D135" s="60">
        <f t="shared" si="32"/>
        <v>2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customHeight="1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1</v>
      </c>
    </row>
    <row r="142" spans="1:4" ht="13.5" customHeight="1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0.5</v>
      </c>
    </row>
    <row r="143" spans="1:4" ht="13.5" customHeight="1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0</v>
      </c>
    </row>
    <row r="144" spans="1:4" ht="13.5" customHeight="1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customHeight="1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1.5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customHeight="1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0</v>
      </c>
    </row>
    <row r="154" spans="1:4" ht="13.5" customHeight="1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0</v>
      </c>
    </row>
    <row r="155" spans="1:4" ht="13.5" customHeight="1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customHeight="1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customHeight="1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0</v>
      </c>
    </row>
    <row r="165" spans="1:4" ht="13.5" customHeight="1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0</v>
      </c>
    </row>
    <row r="166" spans="1:4" ht="13.5" customHeight="1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customHeight="1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customHeight="1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1</v>
      </c>
    </row>
    <row r="174" spans="1:4" ht="13.5" customHeight="1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1</v>
      </c>
    </row>
    <row r="175" spans="1:4" ht="13.5" customHeight="1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0</v>
      </c>
    </row>
    <row r="176" spans="1:4" ht="13.5" customHeight="1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1</v>
      </c>
    </row>
    <row r="177" spans="1:4" ht="13.5" customHeight="1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customHeight="1" thickBot="1" x14ac:dyDescent="0.25">
      <c r="A178" s="307"/>
      <c r="B178" s="34" t="s">
        <v>7</v>
      </c>
      <c r="C178" s="38" t="str">
        <f>'Input adatok'!C175</f>
        <v>16-6</v>
      </c>
      <c r="D178" s="58">
        <f t="shared" si="36"/>
        <v>0</v>
      </c>
    </row>
    <row r="179" spans="1:4" ht="15.75" x14ac:dyDescent="0.25">
      <c r="C179" s="52"/>
      <c r="D179" s="63">
        <f t="shared" si="36"/>
        <v>3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customHeight="1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customHeight="1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customHeight="1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customHeight="1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U223"/>
  <sheetViews>
    <sheetView topLeftCell="F1" zoomScaleNormal="100" workbookViewId="0">
      <selection activeCell="Q15" sqref="Q15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9" t="s">
        <v>34</v>
      </c>
      <c r="J1" s="320"/>
      <c r="K1" s="321"/>
    </row>
    <row r="2" spans="1:21" x14ac:dyDescent="0.2">
      <c r="I2" s="322"/>
      <c r="J2" s="323"/>
      <c r="K2" s="324"/>
    </row>
    <row r="3" spans="1:21" ht="13.5" thickBot="1" x14ac:dyDescent="0.25">
      <c r="I3" s="325"/>
      <c r="J3" s="326"/>
      <c r="K3" s="327"/>
    </row>
    <row r="4" spans="1:21" ht="13.5" thickBot="1" x14ac:dyDescent="0.25">
      <c r="H4" s="264" t="s">
        <v>201</v>
      </c>
      <c r="N4" s="265" t="s">
        <v>202</v>
      </c>
    </row>
    <row r="5" spans="1:21" ht="13.5" customHeight="1" thickBot="1" x14ac:dyDescent="0.25">
      <c r="I5" s="328" t="s">
        <v>8</v>
      </c>
      <c r="J5" s="329"/>
      <c r="K5" s="330"/>
    </row>
    <row r="6" spans="1:21" ht="16.5" customHeight="1" thickBot="1" x14ac:dyDescent="0.3">
      <c r="A6" s="308" t="str">
        <f>'Input adatok'!A3</f>
        <v>Csapat Neve:</v>
      </c>
      <c r="B6" s="309"/>
      <c r="C6" s="65" t="str">
        <f>'Input adatok'!$C$3</f>
        <v>1cs.Széchenyi I.</v>
      </c>
      <c r="F6" s="308" t="s">
        <v>0</v>
      </c>
      <c r="G6" s="30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5cs.Arany I.</v>
      </c>
      <c r="I6" s="335" t="str">
        <f>$I$1</f>
        <v>6. forduló</v>
      </c>
      <c r="J6" s="336"/>
      <c r="K6" s="337"/>
      <c r="L6" s="308" t="s">
        <v>0</v>
      </c>
      <c r="M6" s="30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8cs.SISE I.</v>
      </c>
      <c r="R6" s="25"/>
    </row>
    <row r="7" spans="1:21" ht="13.5" customHeight="1" thickBot="1" x14ac:dyDescent="0.25">
      <c r="A7" s="305">
        <v>1</v>
      </c>
      <c r="B7" s="32"/>
      <c r="C7" s="35" t="str">
        <f>'Input adatok'!C4</f>
        <v>Játékos Neve:</v>
      </c>
      <c r="F7" s="332">
        <v>5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8"/>
      <c r="J7" s="339"/>
      <c r="K7" s="340"/>
      <c r="L7" s="305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6"/>
      <c r="B8" s="33" t="s">
        <v>2</v>
      </c>
      <c r="C8" s="53" t="str">
        <f>'Input adatok'!C5</f>
        <v>Fésüs Gábor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33"/>
      <c r="G8" s="2" t="s">
        <v>2</v>
      </c>
      <c r="H8" s="48" t="str">
        <f t="shared" si="0"/>
        <v>Gócza Ádám</v>
      </c>
      <c r="I8" s="8">
        <v>0</v>
      </c>
      <c r="J8" s="9"/>
      <c r="K8" s="10">
        <v>1</v>
      </c>
      <c r="L8" s="306"/>
      <c r="M8" s="2" t="s">
        <v>2</v>
      </c>
      <c r="N8" s="51" t="str">
        <f t="shared" si="1"/>
        <v>Rubóczki Tibor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6"/>
      <c r="B9" s="33" t="s">
        <v>3</v>
      </c>
      <c r="C9" s="54" t="str">
        <f>'Input adatok'!C6</f>
        <v>Barnóth Anita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1</v>
      </c>
      <c r="F9" s="333"/>
      <c r="G9" s="2" t="s">
        <v>3</v>
      </c>
      <c r="H9" s="48" t="str">
        <f t="shared" si="0"/>
        <v>Palkovics Balázs</v>
      </c>
      <c r="I9" s="11">
        <v>0</v>
      </c>
      <c r="J9" s="12"/>
      <c r="K9" s="13">
        <v>1</v>
      </c>
      <c r="L9" s="306"/>
      <c r="M9" s="2" t="s">
        <v>3</v>
      </c>
      <c r="N9" s="51" t="str">
        <f t="shared" si="1"/>
        <v>Gunyecz Zoltán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6"/>
      <c r="B10" s="33" t="s">
        <v>4</v>
      </c>
      <c r="C10" s="54" t="str">
        <f>'Input adatok'!C7</f>
        <v>Csicsák Angéla</v>
      </c>
      <c r="D10" s="58">
        <f t="shared" si="2"/>
        <v>1</v>
      </c>
      <c r="F10" s="333"/>
      <c r="G10" s="2" t="s">
        <v>4</v>
      </c>
      <c r="H10" s="48" t="str">
        <f t="shared" si="0"/>
        <v>Lovász Gergő</v>
      </c>
      <c r="I10" s="11">
        <v>0</v>
      </c>
      <c r="J10" s="12"/>
      <c r="K10" s="13"/>
      <c r="L10" s="306"/>
      <c r="M10" s="2" t="s">
        <v>4</v>
      </c>
      <c r="N10" s="51" t="str">
        <f t="shared" si="1"/>
        <v>Gergely Ákos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6"/>
      <c r="B11" s="33" t="s">
        <v>5</v>
      </c>
      <c r="C11" s="54" t="str">
        <f>'Input adatok'!C8</f>
        <v>Soltész Hajnalka</v>
      </c>
      <c r="D11" s="58">
        <f t="shared" si="2"/>
        <v>1</v>
      </c>
      <c r="F11" s="333"/>
      <c r="G11" s="2" t="s">
        <v>5</v>
      </c>
      <c r="H11" s="48" t="str">
        <f t="shared" si="0"/>
        <v>Tóth Tibor</v>
      </c>
      <c r="I11" s="11">
        <v>0</v>
      </c>
      <c r="J11" s="12"/>
      <c r="K11" s="13"/>
      <c r="L11" s="306"/>
      <c r="M11" s="2" t="s">
        <v>5</v>
      </c>
      <c r="N11" s="51" t="str">
        <f t="shared" si="1"/>
        <v>Diczkó Zsombor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6"/>
      <c r="B12" s="33" t="s">
        <v>6</v>
      </c>
      <c r="C12" s="54" t="str">
        <f>'Input adatok'!C9</f>
        <v>1-5</v>
      </c>
      <c r="D12" s="59">
        <f t="shared" si="2"/>
        <v>0</v>
      </c>
      <c r="F12" s="333"/>
      <c r="G12" s="2" t="s">
        <v>6</v>
      </c>
      <c r="H12" s="48" t="str">
        <f t="shared" si="0"/>
        <v>Dankó Máté</v>
      </c>
      <c r="I12" s="11"/>
      <c r="J12" s="12"/>
      <c r="K12" s="13">
        <v>1</v>
      </c>
      <c r="L12" s="306"/>
      <c r="M12" s="2" t="s">
        <v>6</v>
      </c>
      <c r="N12" s="51" t="str">
        <f t="shared" si="1"/>
        <v>Zilahi Tamás</v>
      </c>
      <c r="P12" s="41"/>
      <c r="Q12" s="41"/>
      <c r="R12" s="41"/>
      <c r="S12" s="41"/>
      <c r="T12" s="41"/>
      <c r="U12" s="41"/>
    </row>
    <row r="13" spans="1:21" ht="13.5" customHeight="1" thickBot="1" x14ac:dyDescent="0.3">
      <c r="A13" s="307"/>
      <c r="B13" s="34" t="s">
        <v>7</v>
      </c>
      <c r="C13" s="55" t="str">
        <f>'Input adatok'!C10</f>
        <v>1-6</v>
      </c>
      <c r="D13" s="67">
        <f t="shared" si="2"/>
        <v>0</v>
      </c>
      <c r="F13" s="334"/>
      <c r="G13" s="3" t="s">
        <v>7</v>
      </c>
      <c r="H13" s="48" t="str">
        <f t="shared" si="0"/>
        <v>5-6</v>
      </c>
      <c r="I13" s="14"/>
      <c r="J13" s="15"/>
      <c r="K13" s="5">
        <v>1</v>
      </c>
      <c r="L13" s="307"/>
      <c r="M13" s="3" t="s">
        <v>7</v>
      </c>
      <c r="N13" s="51" t="str">
        <f t="shared" si="1"/>
        <v>Darai Tihamér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8">
        <f t="shared" si="2"/>
        <v>3</v>
      </c>
      <c r="F14" s="6"/>
      <c r="G14" s="7"/>
      <c r="H14" s="49"/>
      <c r="I14" s="17">
        <f>SUM(I8:I13)</f>
        <v>0</v>
      </c>
      <c r="J14" s="16"/>
      <c r="K14" s="17">
        <f>SUM(K8:K13)</f>
        <v>4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8" t="s">
        <v>8</v>
      </c>
      <c r="J16" s="329"/>
      <c r="K16" s="33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8" t="s">
        <v>0</v>
      </c>
      <c r="B17" s="331"/>
      <c r="C17" s="35" t="str">
        <f>'Input adatok'!C14</f>
        <v>2cs.Vaja</v>
      </c>
      <c r="F17" s="308" t="s">
        <v>0</v>
      </c>
      <c r="G17" s="30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6cs.Piremon</v>
      </c>
      <c r="I17" s="335" t="str">
        <f>$I$1</f>
        <v>6. forduló</v>
      </c>
      <c r="J17" s="336"/>
      <c r="K17" s="337"/>
      <c r="L17" s="308" t="s">
        <v>0</v>
      </c>
      <c r="M17" s="30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9cs.Nyírbátor</v>
      </c>
    </row>
    <row r="18" spans="1:14" ht="13.5" customHeight="1" thickBot="1" x14ac:dyDescent="0.25">
      <c r="A18" s="305">
        <v>2</v>
      </c>
      <c r="B18" s="32"/>
      <c r="C18" s="35" t="str">
        <f>'Input adatok'!C15</f>
        <v>Játékos Neve:</v>
      </c>
      <c r="F18" s="332">
        <v>6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8"/>
      <c r="J18" s="339"/>
      <c r="K18" s="340"/>
      <c r="L18" s="305">
        <v>9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6"/>
      <c r="B19" s="33" t="s">
        <v>2</v>
      </c>
      <c r="C19" s="54" t="str">
        <f>'Input adatok'!C16</f>
        <v>Makkai Balázs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33"/>
      <c r="G19" s="2" t="s">
        <v>2</v>
      </c>
      <c r="H19" s="48" t="str">
        <f t="shared" si="3"/>
        <v>Barnóth Róbert</v>
      </c>
      <c r="I19" s="8">
        <v>0</v>
      </c>
      <c r="J19" s="9"/>
      <c r="K19" s="10"/>
      <c r="L19" s="306"/>
      <c r="M19" s="2" t="s">
        <v>2</v>
      </c>
      <c r="N19" s="51" t="str">
        <f t="shared" si="4"/>
        <v>Orosz Ferenc</v>
      </c>
    </row>
    <row r="20" spans="1:14" ht="12.75" customHeight="1" thickBot="1" x14ac:dyDescent="0.25">
      <c r="A20" s="306"/>
      <c r="B20" s="33" t="s">
        <v>3</v>
      </c>
      <c r="C20" s="54" t="str">
        <f>'Input adatok'!C17</f>
        <v>Lőrincz Kevin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33"/>
      <c r="G20" s="2" t="s">
        <v>3</v>
      </c>
      <c r="H20" s="48" t="str">
        <f t="shared" si="3"/>
        <v>Tordai Ákos</v>
      </c>
      <c r="I20" s="11">
        <v>1</v>
      </c>
      <c r="J20" s="12"/>
      <c r="K20" s="13">
        <v>0</v>
      </c>
      <c r="L20" s="306"/>
      <c r="M20" s="2" t="s">
        <v>3</v>
      </c>
      <c r="N20" s="51" t="str">
        <f t="shared" si="4"/>
        <v>Hetei Ferenc</v>
      </c>
    </row>
    <row r="21" spans="1:14" ht="12.75" customHeight="1" thickBot="1" x14ac:dyDescent="0.25">
      <c r="A21" s="306"/>
      <c r="B21" s="33" t="s">
        <v>4</v>
      </c>
      <c r="C21" s="54" t="str">
        <f>'Input adatok'!C18</f>
        <v>Gábor Zoltán</v>
      </c>
      <c r="D21" s="58">
        <f t="shared" si="5"/>
        <v>0</v>
      </c>
      <c r="F21" s="333"/>
      <c r="G21" s="2" t="s">
        <v>4</v>
      </c>
      <c r="H21" s="48" t="str">
        <f t="shared" si="3"/>
        <v>Rádai Zoltán</v>
      </c>
      <c r="I21" s="11">
        <v>1</v>
      </c>
      <c r="J21" s="12"/>
      <c r="K21" s="13">
        <v>0</v>
      </c>
      <c r="L21" s="306"/>
      <c r="M21" s="2" t="s">
        <v>4</v>
      </c>
      <c r="N21" s="51" t="str">
        <f t="shared" si="4"/>
        <v>Kónya István</v>
      </c>
    </row>
    <row r="22" spans="1:14" ht="12.75" customHeight="1" thickBot="1" x14ac:dyDescent="0.25">
      <c r="A22" s="306"/>
      <c r="B22" s="33" t="s">
        <v>5</v>
      </c>
      <c r="C22" s="54" t="str">
        <f>'Input adatok'!C19</f>
        <v>Tirpák Márk</v>
      </c>
      <c r="D22" s="58">
        <f t="shared" si="5"/>
        <v>0</v>
      </c>
      <c r="F22" s="333"/>
      <c r="G22" s="2" t="s">
        <v>5</v>
      </c>
      <c r="H22" s="48" t="str">
        <f t="shared" si="3"/>
        <v>Tumó Bence</v>
      </c>
      <c r="I22" s="11">
        <v>0.5</v>
      </c>
      <c r="J22" s="12"/>
      <c r="K22" s="13">
        <v>0.5</v>
      </c>
      <c r="L22" s="306"/>
      <c r="M22" s="2" t="s">
        <v>5</v>
      </c>
      <c r="N22" s="51" t="str">
        <f t="shared" si="4"/>
        <v>Varga István</v>
      </c>
    </row>
    <row r="23" spans="1:14" ht="12.75" customHeight="1" thickBot="1" x14ac:dyDescent="0.25">
      <c r="A23" s="306"/>
      <c r="B23" s="33" t="s">
        <v>6</v>
      </c>
      <c r="C23" s="54" t="str">
        <f>'Input adatok'!C20</f>
        <v>Szabó Édua</v>
      </c>
      <c r="D23" s="58">
        <f t="shared" si="5"/>
        <v>0</v>
      </c>
      <c r="F23" s="333"/>
      <c r="G23" s="2" t="s">
        <v>6</v>
      </c>
      <c r="H23" s="48" t="str">
        <f t="shared" si="3"/>
        <v>6-5</v>
      </c>
      <c r="I23" s="11"/>
      <c r="J23" s="12"/>
      <c r="K23" s="13">
        <v>1</v>
      </c>
      <c r="L23" s="306"/>
      <c r="M23" s="2" t="s">
        <v>6</v>
      </c>
      <c r="N23" s="51" t="str">
        <f t="shared" si="4"/>
        <v>Baracsi Sándor</v>
      </c>
    </row>
    <row r="24" spans="1:14" ht="13.5" customHeight="1" thickBot="1" x14ac:dyDescent="0.25">
      <c r="A24" s="307"/>
      <c r="B24" s="34" t="s">
        <v>7</v>
      </c>
      <c r="C24" s="55" t="str">
        <f>'Input adatok'!C21</f>
        <v>Tóth Tamás</v>
      </c>
      <c r="D24" s="59">
        <f t="shared" si="5"/>
        <v>0</v>
      </c>
      <c r="F24" s="334"/>
      <c r="G24" s="3" t="s">
        <v>7</v>
      </c>
      <c r="H24" s="48" t="str">
        <f t="shared" si="3"/>
        <v>6-6</v>
      </c>
      <c r="I24" s="18"/>
      <c r="J24" s="15"/>
      <c r="K24" s="5"/>
      <c r="L24" s="307"/>
      <c r="M24" s="3" t="s">
        <v>7</v>
      </c>
      <c r="N24" s="51" t="str">
        <f t="shared" si="4"/>
        <v>9-6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2.5</v>
      </c>
      <c r="J25" s="16"/>
      <c r="K25" s="19">
        <f>SUM(K19:K24)</f>
        <v>1.5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8" t="s">
        <v>8</v>
      </c>
      <c r="J27" s="329"/>
      <c r="K27" s="330"/>
      <c r="N27" s="50"/>
    </row>
    <row r="28" spans="1:14" ht="13.5" customHeight="1" thickBot="1" x14ac:dyDescent="0.3">
      <c r="A28" s="308" t="s">
        <v>0</v>
      </c>
      <c r="B28" s="331"/>
      <c r="C28" s="35" t="str">
        <f>'Input adatok'!C25</f>
        <v>3cs.Arany III.</v>
      </c>
      <c r="F28" s="308" t="s">
        <v>0</v>
      </c>
      <c r="G28" s="30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11cs.Vaja I.</v>
      </c>
      <c r="I28" s="335" t="str">
        <f>$I$1</f>
        <v>6. forduló</v>
      </c>
      <c r="J28" s="336"/>
      <c r="K28" s="337"/>
      <c r="L28" s="308" t="s">
        <v>0</v>
      </c>
      <c r="M28" s="30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15cs.Dávid III.</v>
      </c>
    </row>
    <row r="29" spans="1:14" ht="16.5" customHeight="1" thickBot="1" x14ac:dyDescent="0.25">
      <c r="A29" s="305">
        <v>3</v>
      </c>
      <c r="B29" s="32"/>
      <c r="C29" s="35" t="str">
        <f>'Input adatok'!C26</f>
        <v>Játékos Neve:</v>
      </c>
      <c r="F29" s="332">
        <v>11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8"/>
      <c r="J29" s="339"/>
      <c r="K29" s="340"/>
      <c r="L29" s="305">
        <v>15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6"/>
      <c r="B30" s="33" t="s">
        <v>2</v>
      </c>
      <c r="C30" s="37" t="str">
        <f>'Input adatok'!C27</f>
        <v>Illés Eduárd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33"/>
      <c r="G30" s="2" t="s">
        <v>2</v>
      </c>
      <c r="H30" s="48" t="str">
        <f t="shared" si="6"/>
        <v>Rozinyák Attila</v>
      </c>
      <c r="I30" s="8">
        <v>0</v>
      </c>
      <c r="J30" s="9"/>
      <c r="K30" s="10">
        <v>1</v>
      </c>
      <c r="L30" s="306"/>
      <c r="M30" s="2" t="s">
        <v>2</v>
      </c>
      <c r="N30" s="51" t="str">
        <f t="shared" si="7"/>
        <v>Pethő Dávid</v>
      </c>
    </row>
    <row r="31" spans="1:14" ht="12.75" customHeight="1" thickBot="1" x14ac:dyDescent="0.25">
      <c r="A31" s="306"/>
      <c r="B31" s="33" t="s">
        <v>3</v>
      </c>
      <c r="C31" s="37" t="str">
        <f>'Input adatok'!C28</f>
        <v>Benicsák Patrícia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33"/>
      <c r="G31" s="2" t="s">
        <v>3</v>
      </c>
      <c r="H31" s="48" t="str">
        <f t="shared" si="6"/>
        <v>Sólyom István</v>
      </c>
      <c r="I31" s="11">
        <v>1</v>
      </c>
      <c r="J31" s="12"/>
      <c r="K31" s="13">
        <v>0</v>
      </c>
      <c r="L31" s="306"/>
      <c r="M31" s="2" t="s">
        <v>3</v>
      </c>
      <c r="N31" s="51" t="str">
        <f t="shared" si="7"/>
        <v>Morvai Renáta</v>
      </c>
    </row>
    <row r="32" spans="1:14" ht="12.75" customHeight="1" thickBot="1" x14ac:dyDescent="0.25">
      <c r="A32" s="306"/>
      <c r="B32" s="33" t="s">
        <v>4</v>
      </c>
      <c r="C32" s="37" t="str">
        <f>'Input adatok'!C29</f>
        <v>Csonka Fanni</v>
      </c>
      <c r="D32" s="58">
        <f t="shared" si="8"/>
        <v>0</v>
      </c>
      <c r="F32" s="333"/>
      <c r="G32" s="2" t="s">
        <v>4</v>
      </c>
      <c r="H32" s="48" t="str">
        <f t="shared" si="6"/>
        <v>Sipos Árpád</v>
      </c>
      <c r="I32" s="11">
        <v>1</v>
      </c>
      <c r="J32" s="12"/>
      <c r="K32" s="13">
        <v>0</v>
      </c>
      <c r="L32" s="306"/>
      <c r="M32" s="2" t="s">
        <v>4</v>
      </c>
      <c r="N32" s="51" t="str">
        <f t="shared" si="7"/>
        <v>Nagy Kitti</v>
      </c>
    </row>
    <row r="33" spans="1:14" ht="12.75" customHeight="1" thickBot="1" x14ac:dyDescent="0.25">
      <c r="A33" s="306"/>
      <c r="B33" s="33" t="s">
        <v>5</v>
      </c>
      <c r="C33" s="37" t="str">
        <f>'Input adatok'!C30</f>
        <v>Szűcs Dóra</v>
      </c>
      <c r="D33" s="58">
        <f t="shared" si="8"/>
        <v>0</v>
      </c>
      <c r="F33" s="333"/>
      <c r="G33" s="2" t="s">
        <v>5</v>
      </c>
      <c r="H33" s="48" t="str">
        <f t="shared" si="6"/>
        <v>Deme Sándor</v>
      </c>
      <c r="I33" s="11">
        <v>1</v>
      </c>
      <c r="J33" s="12"/>
      <c r="K33" s="13">
        <v>0</v>
      </c>
      <c r="L33" s="306"/>
      <c r="M33" s="2" t="s">
        <v>5</v>
      </c>
      <c r="N33" s="51" t="str">
        <f t="shared" si="7"/>
        <v>Bíró Gréta</v>
      </c>
    </row>
    <row r="34" spans="1:14" ht="12.75" customHeight="1" thickBot="1" x14ac:dyDescent="0.25">
      <c r="A34" s="306"/>
      <c r="B34" s="33" t="s">
        <v>6</v>
      </c>
      <c r="C34" s="37" t="str">
        <f>'Input adatok'!C31</f>
        <v>3-5</v>
      </c>
      <c r="D34" s="58">
        <f t="shared" si="8"/>
        <v>0</v>
      </c>
      <c r="F34" s="333"/>
      <c r="G34" s="2" t="s">
        <v>6</v>
      </c>
      <c r="H34" s="48" t="str">
        <f t="shared" si="6"/>
        <v>11-5</v>
      </c>
      <c r="I34" s="11"/>
      <c r="J34" s="12"/>
      <c r="K34" s="13"/>
      <c r="L34" s="306"/>
      <c r="M34" s="2" t="s">
        <v>6</v>
      </c>
      <c r="N34" s="51" t="str">
        <f t="shared" si="7"/>
        <v>15-5</v>
      </c>
    </row>
    <row r="35" spans="1:14" ht="12.75" customHeight="1" thickBot="1" x14ac:dyDescent="0.25">
      <c r="A35" s="307"/>
      <c r="B35" s="34" t="s">
        <v>7</v>
      </c>
      <c r="C35" s="38" t="str">
        <f>'Input adatok'!C32</f>
        <v>3-6</v>
      </c>
      <c r="D35" s="59">
        <f t="shared" si="8"/>
        <v>0</v>
      </c>
      <c r="F35" s="334"/>
      <c r="G35" s="3" t="s">
        <v>7</v>
      </c>
      <c r="H35" s="48" t="str">
        <f t="shared" si="6"/>
        <v>11-6</v>
      </c>
      <c r="I35" s="18"/>
      <c r="J35" s="15"/>
      <c r="K35" s="5"/>
      <c r="L35" s="307"/>
      <c r="M35" s="3" t="s">
        <v>7</v>
      </c>
      <c r="N35" s="51" t="str">
        <f t="shared" si="7"/>
        <v>15-6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3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8" t="s">
        <v>8</v>
      </c>
      <c r="J38" s="329"/>
      <c r="K38" s="330"/>
      <c r="N38" s="50"/>
    </row>
    <row r="39" spans="1:14" ht="16.5" thickBot="1" x14ac:dyDescent="0.3">
      <c r="A39" s="308" t="s">
        <v>0</v>
      </c>
      <c r="B39" s="331"/>
      <c r="C39" s="35" t="str">
        <f>'Input adatok'!C36</f>
        <v>4cs.Demecser</v>
      </c>
      <c r="F39" s="308" t="s">
        <v>0</v>
      </c>
      <c r="G39" s="30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2cs.Vaja</v>
      </c>
      <c r="I39" s="335" t="str">
        <f>$I$1</f>
        <v>6. forduló</v>
      </c>
      <c r="J39" s="336"/>
      <c r="K39" s="337"/>
      <c r="L39" s="308" t="s">
        <v>0</v>
      </c>
      <c r="M39" s="30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1cs.Széchenyi I.</v>
      </c>
    </row>
    <row r="40" spans="1:14" ht="13.5" thickBot="1" x14ac:dyDescent="0.25">
      <c r="A40" s="305">
        <v>4</v>
      </c>
      <c r="B40" s="32"/>
      <c r="C40" s="35" t="str">
        <f>'Input adatok'!C37</f>
        <v>Játékos Neve:</v>
      </c>
      <c r="F40" s="332">
        <v>2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38"/>
      <c r="J40" s="339"/>
      <c r="K40" s="340"/>
      <c r="L40" s="305">
        <v>1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6"/>
      <c r="B41" s="33" t="s">
        <v>2</v>
      </c>
      <c r="C41" s="54" t="str">
        <f>'Input adatok'!C38</f>
        <v>Haraszti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33"/>
      <c r="G41" s="2" t="s">
        <v>2</v>
      </c>
      <c r="H41" s="48" t="str">
        <f t="shared" si="9"/>
        <v>Makkai Balázs</v>
      </c>
      <c r="I41" s="8">
        <v>1</v>
      </c>
      <c r="J41" s="9"/>
      <c r="K41" s="10">
        <v>0</v>
      </c>
      <c r="L41" s="306"/>
      <c r="M41" s="2" t="s">
        <v>2</v>
      </c>
      <c r="N41" s="51" t="str">
        <f t="shared" si="10"/>
        <v>Fésüs Gábor</v>
      </c>
    </row>
    <row r="42" spans="1:14" ht="12.75" customHeight="1" thickBot="1" x14ac:dyDescent="0.25">
      <c r="A42" s="306"/>
      <c r="B42" s="33" t="s">
        <v>3</v>
      </c>
      <c r="C42" s="54" t="str">
        <f>'Input adatok'!C39</f>
        <v>Balogh Dániel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1</v>
      </c>
      <c r="F42" s="333"/>
      <c r="G42" s="2" t="s">
        <v>3</v>
      </c>
      <c r="H42" s="48" t="str">
        <f t="shared" si="9"/>
        <v>Lőrincz Kevin</v>
      </c>
      <c r="I42" s="11"/>
      <c r="J42" s="12"/>
      <c r="K42" s="13">
        <v>1</v>
      </c>
      <c r="L42" s="306"/>
      <c r="M42" s="2" t="s">
        <v>3</v>
      </c>
      <c r="N42" s="51" t="str">
        <f t="shared" si="10"/>
        <v>Barnóth Anita</v>
      </c>
    </row>
    <row r="43" spans="1:14" ht="12.75" customHeight="1" thickBot="1" x14ac:dyDescent="0.25">
      <c r="A43" s="306"/>
      <c r="B43" s="33" t="s">
        <v>4</v>
      </c>
      <c r="C43" s="54" t="str">
        <f>'Input adatok'!C40</f>
        <v>Weber Tamás</v>
      </c>
      <c r="D43" s="58">
        <f t="shared" si="11"/>
        <v>1</v>
      </c>
      <c r="F43" s="333"/>
      <c r="G43" s="2" t="s">
        <v>4</v>
      </c>
      <c r="H43" s="48" t="str">
        <f t="shared" si="9"/>
        <v>Gábor Zoltán</v>
      </c>
      <c r="I43" s="11">
        <v>0</v>
      </c>
      <c r="J43" s="12"/>
      <c r="K43" s="13">
        <v>1</v>
      </c>
      <c r="L43" s="306"/>
      <c r="M43" s="2" t="s">
        <v>4</v>
      </c>
      <c r="N43" s="51" t="str">
        <f t="shared" si="10"/>
        <v>Csicsák Angéla</v>
      </c>
    </row>
    <row r="44" spans="1:14" ht="12.75" customHeight="1" thickBot="1" x14ac:dyDescent="0.25">
      <c r="A44" s="306"/>
      <c r="B44" s="33" t="s">
        <v>5</v>
      </c>
      <c r="C44" s="54" t="str">
        <f>'Input adatok'!C41</f>
        <v>Barati Dávid</v>
      </c>
      <c r="D44" s="58">
        <f t="shared" si="11"/>
        <v>1</v>
      </c>
      <c r="F44" s="333"/>
      <c r="G44" s="2" t="s">
        <v>5</v>
      </c>
      <c r="H44" s="48" t="str">
        <f t="shared" si="9"/>
        <v>Tirpák Márk</v>
      </c>
      <c r="I44" s="11"/>
      <c r="J44" s="12"/>
      <c r="K44" s="13">
        <v>1</v>
      </c>
      <c r="L44" s="306"/>
      <c r="M44" s="2" t="s">
        <v>5</v>
      </c>
      <c r="N44" s="51" t="str">
        <f t="shared" si="10"/>
        <v>Soltész Hajnalka</v>
      </c>
    </row>
    <row r="45" spans="1:14" ht="12.75" customHeight="1" thickBot="1" x14ac:dyDescent="0.25">
      <c r="A45" s="306"/>
      <c r="B45" s="33" t="s">
        <v>6</v>
      </c>
      <c r="C45" s="54" t="str">
        <f>'Input adatok'!C42</f>
        <v>4-5</v>
      </c>
      <c r="D45" s="58">
        <f t="shared" si="11"/>
        <v>0</v>
      </c>
      <c r="F45" s="333"/>
      <c r="G45" s="2" t="s">
        <v>6</v>
      </c>
      <c r="H45" s="48" t="str">
        <f t="shared" si="9"/>
        <v>Szabó Édua</v>
      </c>
      <c r="I45" s="11">
        <v>0</v>
      </c>
      <c r="J45" s="12"/>
      <c r="K45" s="13"/>
      <c r="L45" s="306"/>
      <c r="M45" s="2" t="s">
        <v>6</v>
      </c>
      <c r="N45" s="51" t="str">
        <f t="shared" si="10"/>
        <v>1-5</v>
      </c>
    </row>
    <row r="46" spans="1:14" ht="13.5" customHeight="1" thickBot="1" x14ac:dyDescent="0.25">
      <c r="A46" s="307"/>
      <c r="B46" s="34" t="s">
        <v>7</v>
      </c>
      <c r="C46" s="55" t="str">
        <f>'Input adatok'!C43</f>
        <v>4-6</v>
      </c>
      <c r="D46" s="59">
        <f t="shared" si="11"/>
        <v>0</v>
      </c>
      <c r="F46" s="334"/>
      <c r="G46" s="3" t="s">
        <v>7</v>
      </c>
      <c r="H46" s="48" t="str">
        <f t="shared" si="9"/>
        <v>Tóth Tamás</v>
      </c>
      <c r="I46" s="18">
        <v>0</v>
      </c>
      <c r="J46" s="15"/>
      <c r="K46" s="5"/>
      <c r="L46" s="307"/>
      <c r="M46" s="3" t="s">
        <v>7</v>
      </c>
      <c r="N46" s="51" t="str">
        <f t="shared" si="10"/>
        <v>1-6</v>
      </c>
    </row>
    <row r="47" spans="1:14" ht="16.5" thickBot="1" x14ac:dyDescent="0.3">
      <c r="C47" s="43"/>
      <c r="D47" s="62">
        <f t="shared" si="11"/>
        <v>4</v>
      </c>
      <c r="H47" s="50"/>
      <c r="I47" s="17">
        <f>SUM(I41:I46)</f>
        <v>1</v>
      </c>
      <c r="J47" s="16"/>
      <c r="K47" s="19">
        <f>SUM(K41:K46)</f>
        <v>3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8" t="s">
        <v>8</v>
      </c>
      <c r="J49" s="329"/>
      <c r="K49" s="330"/>
      <c r="N49" s="50"/>
    </row>
    <row r="50" spans="1:14" ht="16.5" thickBot="1" x14ac:dyDescent="0.3">
      <c r="A50" s="308" t="s">
        <v>0</v>
      </c>
      <c r="B50" s="309"/>
      <c r="C50" s="31" t="str">
        <f>'Input adatok'!C47</f>
        <v>5cs.Arany I.</v>
      </c>
      <c r="F50" s="308" t="s">
        <v>0</v>
      </c>
      <c r="G50" s="309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12cs.SISE II.</v>
      </c>
      <c r="I50" s="335" t="str">
        <f>$I$1</f>
        <v>6. forduló</v>
      </c>
      <c r="J50" s="336"/>
      <c r="K50" s="337"/>
      <c r="L50" s="308" t="s">
        <v>0</v>
      </c>
      <c r="M50" s="309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10cs.Széchenyi II</v>
      </c>
    </row>
    <row r="51" spans="1:14" ht="13.5" customHeight="1" thickBot="1" x14ac:dyDescent="0.25">
      <c r="A51" s="305">
        <v>5</v>
      </c>
      <c r="B51" s="1"/>
      <c r="C51" s="35" t="str">
        <f>'Input adatok'!C48</f>
        <v>Játékos Neve:</v>
      </c>
      <c r="F51" s="332">
        <v>12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38"/>
      <c r="J51" s="339"/>
      <c r="K51" s="340"/>
      <c r="L51" s="305">
        <v>10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6"/>
      <c r="B52" s="33" t="s">
        <v>2</v>
      </c>
      <c r="C52" s="36" t="str">
        <f>'Input adatok'!C49</f>
        <v>Gócza Ádám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33"/>
      <c r="G52" s="2" t="s">
        <v>2</v>
      </c>
      <c r="H52" s="48" t="str">
        <f t="shared" si="12"/>
        <v>Papp László</v>
      </c>
      <c r="I52" s="8">
        <v>1</v>
      </c>
      <c r="J52" s="9"/>
      <c r="K52" s="10">
        <v>0</v>
      </c>
      <c r="L52" s="306"/>
      <c r="M52" s="2" t="s">
        <v>2</v>
      </c>
      <c r="N52" s="51" t="str">
        <f t="shared" si="13"/>
        <v>Soltész Violetta</v>
      </c>
    </row>
    <row r="53" spans="1:14" ht="13.5" customHeight="1" thickBot="1" x14ac:dyDescent="0.25">
      <c r="A53" s="306"/>
      <c r="B53" s="33" t="s">
        <v>3</v>
      </c>
      <c r="C53" s="37" t="str">
        <f>'Input adatok'!C50</f>
        <v>Palkovics Balázs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33"/>
      <c r="G53" s="2" t="s">
        <v>3</v>
      </c>
      <c r="H53" s="48" t="str">
        <f t="shared" si="12"/>
        <v>Ugyan Dániel</v>
      </c>
      <c r="I53" s="11">
        <v>1</v>
      </c>
      <c r="J53" s="12"/>
      <c r="K53" s="13">
        <v>0</v>
      </c>
      <c r="L53" s="306"/>
      <c r="M53" s="2" t="s">
        <v>3</v>
      </c>
      <c r="N53" s="51" t="str">
        <f t="shared" si="13"/>
        <v>Deme Sándor</v>
      </c>
    </row>
    <row r="54" spans="1:14" ht="12.75" customHeight="1" thickBot="1" x14ac:dyDescent="0.25">
      <c r="A54" s="306"/>
      <c r="B54" s="33" t="s">
        <v>4</v>
      </c>
      <c r="C54" s="37" t="str">
        <f>'Input adatok'!C51</f>
        <v>Lovász Gergő</v>
      </c>
      <c r="D54" s="58">
        <f t="shared" si="14"/>
        <v>0</v>
      </c>
      <c r="F54" s="333"/>
      <c r="G54" s="2" t="s">
        <v>4</v>
      </c>
      <c r="H54" s="48" t="str">
        <f t="shared" si="12"/>
        <v>Szuhánszki Gergely</v>
      </c>
      <c r="I54" s="11">
        <v>1</v>
      </c>
      <c r="J54" s="12"/>
      <c r="K54" s="13">
        <v>0</v>
      </c>
      <c r="L54" s="306"/>
      <c r="M54" s="2" t="s">
        <v>4</v>
      </c>
      <c r="N54" s="51" t="str">
        <f t="shared" si="13"/>
        <v>Deme Bánk</v>
      </c>
    </row>
    <row r="55" spans="1:14" ht="12.75" customHeight="1" thickBot="1" x14ac:dyDescent="0.25">
      <c r="A55" s="306"/>
      <c r="B55" s="33" t="s">
        <v>5</v>
      </c>
      <c r="C55" s="37" t="str">
        <f>'Input adatok'!C52</f>
        <v>Tóth Tibor</v>
      </c>
      <c r="D55" s="58">
        <f t="shared" si="14"/>
        <v>0</v>
      </c>
      <c r="F55" s="333"/>
      <c r="G55" s="2" t="s">
        <v>5</v>
      </c>
      <c r="H55" s="48" t="str">
        <f t="shared" si="12"/>
        <v>Vitkos Bence</v>
      </c>
      <c r="I55" s="11"/>
      <c r="J55" s="12"/>
      <c r="K55" s="13">
        <v>0</v>
      </c>
      <c r="L55" s="306"/>
      <c r="M55" s="2" t="s">
        <v>5</v>
      </c>
      <c r="N55" s="51" t="str">
        <f t="shared" si="13"/>
        <v>Almási Tamás</v>
      </c>
    </row>
    <row r="56" spans="1:14" ht="12.75" customHeight="1" thickBot="1" x14ac:dyDescent="0.25">
      <c r="A56" s="306"/>
      <c r="B56" s="33" t="s">
        <v>6</v>
      </c>
      <c r="C56" s="37" t="str">
        <f>'Input adatok'!C53</f>
        <v>Dankó Máté</v>
      </c>
      <c r="D56" s="58">
        <f t="shared" si="14"/>
        <v>0</v>
      </c>
      <c r="F56" s="333"/>
      <c r="G56" s="2" t="s">
        <v>6</v>
      </c>
      <c r="H56" s="48" t="str">
        <f t="shared" si="12"/>
        <v>Várnagy Csaba</v>
      </c>
      <c r="I56" s="11">
        <v>1</v>
      </c>
      <c r="J56" s="12"/>
      <c r="K56" s="13"/>
      <c r="L56" s="306"/>
      <c r="M56" s="2" t="s">
        <v>6</v>
      </c>
      <c r="N56" s="51" t="str">
        <f t="shared" si="13"/>
        <v>Ujteleki Bence</v>
      </c>
    </row>
    <row r="57" spans="1:14" ht="13.5" thickBot="1" x14ac:dyDescent="0.25">
      <c r="A57" s="307"/>
      <c r="B57" s="34" t="s">
        <v>7</v>
      </c>
      <c r="C57" s="38" t="str">
        <f>'Input adatok'!C54</f>
        <v>5-6</v>
      </c>
      <c r="D57" s="59">
        <f t="shared" si="14"/>
        <v>0</v>
      </c>
      <c r="F57" s="334"/>
      <c r="G57" s="3" t="s">
        <v>7</v>
      </c>
      <c r="H57" s="48" t="str">
        <f t="shared" si="12"/>
        <v>12-6</v>
      </c>
      <c r="I57" s="18"/>
      <c r="J57" s="15"/>
      <c r="K57" s="5"/>
      <c r="L57" s="307"/>
      <c r="M57" s="3" t="s">
        <v>7</v>
      </c>
      <c r="N57" s="51" t="str">
        <f t="shared" si="13"/>
        <v>10-6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4</v>
      </c>
      <c r="J58" s="16"/>
      <c r="K58" s="19">
        <f>SUM(K52:K57)</f>
        <v>0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8" t="s">
        <v>8</v>
      </c>
      <c r="J60" s="329"/>
      <c r="K60" s="330"/>
    </row>
    <row r="61" spans="1:14" ht="16.5" thickBot="1" x14ac:dyDescent="0.3">
      <c r="A61" s="308" t="s">
        <v>0</v>
      </c>
      <c r="B61" s="309"/>
      <c r="C61" s="35" t="str">
        <f>'Input adatok'!C58</f>
        <v>6cs.Piremon</v>
      </c>
      <c r="F61" s="308" t="s">
        <v>0</v>
      </c>
      <c r="G61" s="309"/>
      <c r="H61" s="116" t="str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16cs.Dávid II.</v>
      </c>
      <c r="I61" s="335" t="str">
        <f>$I$1</f>
        <v>6. forduló</v>
      </c>
      <c r="J61" s="336"/>
      <c r="K61" s="337"/>
      <c r="L61" s="308" t="s">
        <v>0</v>
      </c>
      <c r="M61" s="309"/>
      <c r="N61" s="117" t="str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7cs.Arany II "Piremon nők"</v>
      </c>
    </row>
    <row r="62" spans="1:14" ht="13.5" customHeight="1" thickBot="1" x14ac:dyDescent="0.25">
      <c r="A62" s="305">
        <v>6</v>
      </c>
      <c r="B62" s="32"/>
      <c r="C62" s="35" t="str">
        <f>'Input adatok'!C59</f>
        <v>Játékos Neve:</v>
      </c>
      <c r="F62" s="332">
        <v>16</v>
      </c>
      <c r="G62" s="1"/>
      <c r="H62" s="116" t="str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Játékos Neve:</v>
      </c>
      <c r="I62" s="338"/>
      <c r="J62" s="339"/>
      <c r="K62" s="340"/>
      <c r="L62" s="305">
        <v>7</v>
      </c>
      <c r="M62" s="1"/>
      <c r="N62" s="117" t="str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Játékos Neve:</v>
      </c>
    </row>
    <row r="63" spans="1:14" ht="13.5" customHeight="1" thickBot="1" x14ac:dyDescent="0.25">
      <c r="A63" s="306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33"/>
      <c r="G63" s="2" t="s">
        <v>2</v>
      </c>
      <c r="H63" s="48" t="str">
        <f t="shared" si="15"/>
        <v>Bulyáki Ádám</v>
      </c>
      <c r="I63" s="8">
        <v>0</v>
      </c>
      <c r="J63" s="9"/>
      <c r="K63" s="10">
        <v>1</v>
      </c>
      <c r="L63" s="306"/>
      <c r="M63" s="2" t="s">
        <v>2</v>
      </c>
      <c r="N63" s="51" t="str">
        <f t="shared" si="16"/>
        <v>Nagy Krisztina</v>
      </c>
    </row>
    <row r="64" spans="1:14" ht="13.5" customHeight="1" thickBot="1" x14ac:dyDescent="0.25">
      <c r="A64" s="306"/>
      <c r="B64" s="33" t="s">
        <v>3</v>
      </c>
      <c r="C64" s="37" t="str">
        <f>'Input adatok'!C61</f>
        <v>Tordai Ákos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1</v>
      </c>
      <c r="F64" s="333"/>
      <c r="G64" s="2" t="s">
        <v>3</v>
      </c>
      <c r="H64" s="48" t="str">
        <f t="shared" si="15"/>
        <v>Székely Dániel</v>
      </c>
      <c r="I64" s="11">
        <v>1</v>
      </c>
      <c r="J64" s="12"/>
      <c r="K64" s="13">
        <v>0</v>
      </c>
      <c r="L64" s="306"/>
      <c r="M64" s="2" t="s">
        <v>3</v>
      </c>
      <c r="N64" s="51" t="str">
        <f t="shared" si="16"/>
        <v>Gerle Zsanett</v>
      </c>
    </row>
    <row r="65" spans="1:14" ht="12.75" customHeight="1" thickBot="1" x14ac:dyDescent="0.25">
      <c r="A65" s="306"/>
      <c r="B65" s="33" t="s">
        <v>4</v>
      </c>
      <c r="C65" s="37" t="str">
        <f>'Input adatok'!C62</f>
        <v>Rádai Zoltán</v>
      </c>
      <c r="D65" s="58">
        <f t="shared" si="17"/>
        <v>1</v>
      </c>
      <c r="F65" s="333"/>
      <c r="G65" s="2" t="s">
        <v>4</v>
      </c>
      <c r="H65" s="48" t="str">
        <f t="shared" si="15"/>
        <v>Bulyáki Sámuel</v>
      </c>
      <c r="I65" s="11">
        <v>0</v>
      </c>
      <c r="J65" s="12"/>
      <c r="K65" s="13">
        <v>1</v>
      </c>
      <c r="L65" s="306"/>
      <c r="M65" s="2" t="s">
        <v>4</v>
      </c>
      <c r="N65" s="51" t="str">
        <f t="shared" si="16"/>
        <v>Koncz Réka</v>
      </c>
    </row>
    <row r="66" spans="1:14" ht="12.75" customHeight="1" thickBot="1" x14ac:dyDescent="0.25">
      <c r="A66" s="306"/>
      <c r="B66" s="33" t="s">
        <v>5</v>
      </c>
      <c r="C66" s="37" t="str">
        <f>'Input adatok'!C63</f>
        <v>Tumó Bence</v>
      </c>
      <c r="D66" s="58">
        <f t="shared" si="17"/>
        <v>0.5</v>
      </c>
      <c r="F66" s="333"/>
      <c r="G66" s="2" t="s">
        <v>5</v>
      </c>
      <c r="H66" s="48" t="str">
        <f t="shared" si="15"/>
        <v>Bulyáki Debóra</v>
      </c>
      <c r="I66" s="11">
        <v>1</v>
      </c>
      <c r="J66" s="12"/>
      <c r="K66" s="13">
        <v>0</v>
      </c>
      <c r="L66" s="306"/>
      <c r="M66" s="2" t="s">
        <v>5</v>
      </c>
      <c r="N66" s="51" t="str">
        <f t="shared" si="16"/>
        <v>Nagy Bettina</v>
      </c>
    </row>
    <row r="67" spans="1:14" ht="12.75" customHeight="1" thickBot="1" x14ac:dyDescent="0.25">
      <c r="A67" s="306"/>
      <c r="B67" s="33" t="s">
        <v>6</v>
      </c>
      <c r="C67" s="37" t="str">
        <f>'Input adatok'!C64</f>
        <v>6-5</v>
      </c>
      <c r="D67" s="58">
        <f t="shared" si="17"/>
        <v>0</v>
      </c>
      <c r="F67" s="333"/>
      <c r="G67" s="2" t="s">
        <v>6</v>
      </c>
      <c r="H67" s="48" t="str">
        <f t="shared" si="15"/>
        <v>16-5</v>
      </c>
      <c r="I67" s="11"/>
      <c r="J67" s="12"/>
      <c r="K67" s="13"/>
      <c r="L67" s="306"/>
      <c r="M67" s="2" t="s">
        <v>6</v>
      </c>
      <c r="N67" s="51" t="str">
        <f t="shared" si="16"/>
        <v>7-5</v>
      </c>
    </row>
    <row r="68" spans="1:14" ht="13.5" customHeight="1" thickBot="1" x14ac:dyDescent="0.25">
      <c r="A68" s="307"/>
      <c r="B68" s="34" t="s">
        <v>7</v>
      </c>
      <c r="C68" s="38" t="str">
        <f>'Input adatok'!C65</f>
        <v>6-6</v>
      </c>
      <c r="D68" s="59">
        <f t="shared" si="17"/>
        <v>0</v>
      </c>
      <c r="F68" s="334"/>
      <c r="G68" s="3" t="s">
        <v>7</v>
      </c>
      <c r="H68" s="48" t="str">
        <f t="shared" si="15"/>
        <v>16-6</v>
      </c>
      <c r="I68" s="14"/>
      <c r="J68" s="15"/>
      <c r="K68" s="5"/>
      <c r="L68" s="307"/>
      <c r="M68" s="3" t="s">
        <v>7</v>
      </c>
      <c r="N68" s="51" t="str">
        <f t="shared" si="16"/>
        <v>7-6</v>
      </c>
    </row>
    <row r="69" spans="1:14" ht="18.75" customHeight="1" thickBot="1" x14ac:dyDescent="0.35">
      <c r="C69" s="43"/>
      <c r="D69" s="60">
        <f t="shared" si="17"/>
        <v>2.5</v>
      </c>
      <c r="F69" s="6"/>
      <c r="G69" s="7"/>
      <c r="H69" s="49"/>
      <c r="I69" s="17">
        <f>SUM(I63:I68)</f>
        <v>2</v>
      </c>
      <c r="J69" s="16"/>
      <c r="K69" s="17">
        <f>SUM(K63:K68)</f>
        <v>2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8" t="s">
        <v>8</v>
      </c>
      <c r="J71" s="329"/>
      <c r="K71" s="330"/>
      <c r="N71" s="50"/>
    </row>
    <row r="72" spans="1:14" ht="16.5" thickBot="1" x14ac:dyDescent="0.3">
      <c r="A72" s="308" t="s">
        <v>0</v>
      </c>
      <c r="B72" s="331"/>
      <c r="C72" s="31" t="str">
        <f>'Input adatok'!C69</f>
        <v>7cs.Arany II "Piremon nők"</v>
      </c>
      <c r="F72" s="308" t="s">
        <v>0</v>
      </c>
      <c r="G72" s="309"/>
      <c r="H72" s="116" t="str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4cs.Demecser</v>
      </c>
      <c r="I72" s="335" t="str">
        <f>$I$1</f>
        <v>6. forduló</v>
      </c>
      <c r="J72" s="336"/>
      <c r="K72" s="337"/>
      <c r="L72" s="308" t="s">
        <v>0</v>
      </c>
      <c r="M72" s="309"/>
      <c r="N72" s="117" t="str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3cs.Arany III.</v>
      </c>
    </row>
    <row r="73" spans="1:14" ht="13.5" customHeight="1" thickBot="1" x14ac:dyDescent="0.25">
      <c r="A73" s="305">
        <v>7</v>
      </c>
      <c r="B73" s="32"/>
      <c r="C73" s="31" t="str">
        <f>'Input adatok'!C70</f>
        <v>Játékos Neve:</v>
      </c>
      <c r="F73" s="332">
        <v>4</v>
      </c>
      <c r="G73" s="1"/>
      <c r="H73" s="116" t="str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Játékos Neve:</v>
      </c>
      <c r="I73" s="338"/>
      <c r="J73" s="339"/>
      <c r="K73" s="340"/>
      <c r="L73" s="305">
        <v>3</v>
      </c>
      <c r="M73" s="1"/>
      <c r="N73" s="117" t="str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Játékos Neve:</v>
      </c>
    </row>
    <row r="74" spans="1:14" ht="13.5" customHeight="1" thickBot="1" x14ac:dyDescent="0.25">
      <c r="A74" s="306"/>
      <c r="B74" s="33" t="s">
        <v>2</v>
      </c>
      <c r="C74" s="44" t="str">
        <f>'Input adatok'!C71</f>
        <v>Nagy Krisztina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33"/>
      <c r="G74" s="2" t="s">
        <v>2</v>
      </c>
      <c r="H74" s="48" t="str">
        <f t="shared" si="18"/>
        <v>Haraszti Sándor</v>
      </c>
      <c r="I74" s="8">
        <v>1</v>
      </c>
      <c r="J74" s="9"/>
      <c r="K74" s="10">
        <v>0</v>
      </c>
      <c r="L74" s="306"/>
      <c r="M74" s="2" t="s">
        <v>2</v>
      </c>
      <c r="N74" s="51" t="str">
        <f t="shared" si="19"/>
        <v>Illés Eduárd</v>
      </c>
    </row>
    <row r="75" spans="1:14" ht="13.5" customHeight="1" thickBot="1" x14ac:dyDescent="0.25">
      <c r="A75" s="306"/>
      <c r="B75" s="33" t="s">
        <v>3</v>
      </c>
      <c r="C75" s="37" t="str">
        <f>'Input adatok'!C72</f>
        <v>Gerle Zsanett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33"/>
      <c r="G75" s="2" t="s">
        <v>3</v>
      </c>
      <c r="H75" s="48" t="str">
        <f t="shared" si="18"/>
        <v>Balogh Dániel</v>
      </c>
      <c r="I75" s="11">
        <v>1</v>
      </c>
      <c r="J75" s="12"/>
      <c r="K75" s="13">
        <v>0</v>
      </c>
      <c r="L75" s="306"/>
      <c r="M75" s="2" t="s">
        <v>3</v>
      </c>
      <c r="N75" s="51" t="str">
        <f t="shared" si="19"/>
        <v>Benicsák Patrícia</v>
      </c>
    </row>
    <row r="76" spans="1:14" ht="13.5" customHeight="1" thickBot="1" x14ac:dyDescent="0.25">
      <c r="A76" s="306"/>
      <c r="B76" s="33" t="s">
        <v>4</v>
      </c>
      <c r="C76" s="37" t="str">
        <f>'Input adatok'!C73</f>
        <v>Koncz Réka</v>
      </c>
      <c r="D76" s="58">
        <f t="shared" si="20"/>
        <v>1</v>
      </c>
      <c r="F76" s="333"/>
      <c r="G76" s="2" t="s">
        <v>4</v>
      </c>
      <c r="H76" s="48" t="str">
        <f t="shared" si="18"/>
        <v>Weber Tamás</v>
      </c>
      <c r="I76" s="11">
        <v>1</v>
      </c>
      <c r="J76" s="12"/>
      <c r="K76" s="13">
        <v>0</v>
      </c>
      <c r="L76" s="306"/>
      <c r="M76" s="2" t="s">
        <v>4</v>
      </c>
      <c r="N76" s="51" t="str">
        <f t="shared" si="19"/>
        <v>Csonka Fanni</v>
      </c>
    </row>
    <row r="77" spans="1:14" ht="13.5" customHeight="1" thickBot="1" x14ac:dyDescent="0.25">
      <c r="A77" s="306"/>
      <c r="B77" s="33" t="s">
        <v>5</v>
      </c>
      <c r="C77" s="37" t="str">
        <f>'Input adatok'!C74</f>
        <v>Nagy Bettina</v>
      </c>
      <c r="D77" s="58">
        <f t="shared" si="20"/>
        <v>0</v>
      </c>
      <c r="F77" s="333"/>
      <c r="G77" s="2" t="s">
        <v>5</v>
      </c>
      <c r="H77" s="48" t="str">
        <f t="shared" si="18"/>
        <v>Barati Dávid</v>
      </c>
      <c r="I77" s="11">
        <v>1</v>
      </c>
      <c r="J77" s="12"/>
      <c r="K77" s="13">
        <v>0</v>
      </c>
      <c r="L77" s="306"/>
      <c r="M77" s="2" t="s">
        <v>5</v>
      </c>
      <c r="N77" s="51" t="str">
        <f t="shared" si="19"/>
        <v>Szűcs Dóra</v>
      </c>
    </row>
    <row r="78" spans="1:14" ht="13.5" customHeight="1" thickBot="1" x14ac:dyDescent="0.25">
      <c r="A78" s="306"/>
      <c r="B78" s="33" t="s">
        <v>6</v>
      </c>
      <c r="C78" s="37" t="str">
        <f>'Input adatok'!C75</f>
        <v>7-5</v>
      </c>
      <c r="D78" s="58">
        <f t="shared" si="20"/>
        <v>0</v>
      </c>
      <c r="F78" s="333"/>
      <c r="G78" s="2" t="s">
        <v>6</v>
      </c>
      <c r="H78" s="48" t="str">
        <f t="shared" si="18"/>
        <v>4-5</v>
      </c>
      <c r="I78" s="11"/>
      <c r="J78" s="12"/>
      <c r="K78" s="13"/>
      <c r="L78" s="306"/>
      <c r="M78" s="2" t="s">
        <v>6</v>
      </c>
      <c r="N78" s="51" t="str">
        <f t="shared" si="19"/>
        <v>3-5</v>
      </c>
    </row>
    <row r="79" spans="1:14" ht="13.5" customHeight="1" thickBot="1" x14ac:dyDescent="0.25">
      <c r="A79" s="307"/>
      <c r="B79" s="34" t="s">
        <v>7</v>
      </c>
      <c r="C79" s="38" t="str">
        <f>'Input adatok'!C76</f>
        <v>7-6</v>
      </c>
      <c r="D79" s="59">
        <f t="shared" si="20"/>
        <v>0</v>
      </c>
      <c r="F79" s="334"/>
      <c r="G79" s="3" t="s">
        <v>7</v>
      </c>
      <c r="H79" s="48" t="str">
        <f t="shared" si="18"/>
        <v>4-6</v>
      </c>
      <c r="I79" s="18"/>
      <c r="J79" s="15"/>
      <c r="K79" s="5"/>
      <c r="L79" s="307"/>
      <c r="M79" s="3" t="s">
        <v>7</v>
      </c>
      <c r="N79" s="51" t="str">
        <f t="shared" si="19"/>
        <v>3-6</v>
      </c>
    </row>
    <row r="80" spans="1:14" ht="19.5" thickBot="1" x14ac:dyDescent="0.35">
      <c r="C80" s="43"/>
      <c r="D80" s="60">
        <f t="shared" si="20"/>
        <v>2</v>
      </c>
      <c r="H80" s="50"/>
      <c r="I80" s="17">
        <f>SUM(I74:I79)</f>
        <v>4</v>
      </c>
      <c r="J80" s="16"/>
      <c r="K80" s="19">
        <f>SUM(K74:K79)</f>
        <v>0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8" t="s">
        <v>8</v>
      </c>
      <c r="J82" s="329"/>
      <c r="K82" s="330"/>
      <c r="N82" s="50"/>
    </row>
    <row r="83" spans="1:14" ht="16.5" thickBot="1" x14ac:dyDescent="0.3">
      <c r="A83" s="308" t="s">
        <v>0</v>
      </c>
      <c r="B83" s="331"/>
      <c r="C83" s="31" t="str">
        <f>'Input adatok'!C80</f>
        <v>8cs.SISE I.</v>
      </c>
      <c r="F83" s="308" t="s">
        <v>0</v>
      </c>
      <c r="G83" s="309"/>
      <c r="H83" s="116" t="str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13cs.Dávid I.</v>
      </c>
      <c r="I83" s="335" t="str">
        <f>$I$1</f>
        <v>6. forduló</v>
      </c>
      <c r="J83" s="336"/>
      <c r="K83" s="337"/>
      <c r="L83" s="308" t="s">
        <v>0</v>
      </c>
      <c r="M83" s="309"/>
      <c r="N83" s="117" t="str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14cs.Dávid IV.</v>
      </c>
    </row>
    <row r="84" spans="1:14" ht="13.5" customHeight="1" thickBot="1" x14ac:dyDescent="0.25">
      <c r="A84" s="305">
        <v>8</v>
      </c>
      <c r="B84" s="32"/>
      <c r="C84" s="31" t="str">
        <f>'Input adatok'!C81</f>
        <v>Játékos Neve:</v>
      </c>
      <c r="F84" s="332">
        <v>13</v>
      </c>
      <c r="G84" s="1"/>
      <c r="H84" s="116" t="str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Játékos Neve:</v>
      </c>
      <c r="I84" s="338"/>
      <c r="J84" s="339"/>
      <c r="K84" s="340"/>
      <c r="L84" s="305">
        <v>14</v>
      </c>
      <c r="M84" s="1"/>
      <c r="N84" s="117" t="str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Játékos Neve:</v>
      </c>
    </row>
    <row r="85" spans="1:14" ht="13.5" customHeight="1" thickBot="1" x14ac:dyDescent="0.25">
      <c r="A85" s="306"/>
      <c r="B85" s="33" t="s">
        <v>2</v>
      </c>
      <c r="C85" s="44" t="str">
        <f>'Input adatok'!C82</f>
        <v>Rubóczki Tibor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33"/>
      <c r="G85" s="2" t="s">
        <v>2</v>
      </c>
      <c r="H85" s="48" t="str">
        <f t="shared" si="21"/>
        <v>Ignácz József</v>
      </c>
      <c r="I85" s="8">
        <v>0</v>
      </c>
      <c r="J85" s="9"/>
      <c r="K85" s="10">
        <v>1</v>
      </c>
      <c r="L85" s="306"/>
      <c r="M85" s="2" t="s">
        <v>2</v>
      </c>
      <c r="N85" s="51" t="str">
        <f t="shared" si="22"/>
        <v>Tóth Manfréd</v>
      </c>
    </row>
    <row r="86" spans="1:14" ht="13.5" customHeight="1" thickBot="1" x14ac:dyDescent="0.25">
      <c r="A86" s="306"/>
      <c r="B86" s="33" t="s">
        <v>3</v>
      </c>
      <c r="C86" s="37" t="str">
        <f>'Input adatok'!C83</f>
        <v>Gunyecz Zoltán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1</v>
      </c>
      <c r="F86" s="333"/>
      <c r="G86" s="2" t="s">
        <v>3</v>
      </c>
      <c r="H86" s="48" t="str">
        <f t="shared" si="21"/>
        <v>Morvai Dávid</v>
      </c>
      <c r="I86" s="11">
        <v>1</v>
      </c>
      <c r="J86" s="12"/>
      <c r="K86" s="13">
        <v>0</v>
      </c>
      <c r="L86" s="306"/>
      <c r="M86" s="2" t="s">
        <v>3</v>
      </c>
      <c r="N86" s="51" t="str">
        <f t="shared" si="22"/>
        <v>Tóth Illés</v>
      </c>
    </row>
    <row r="87" spans="1:14" ht="13.5" customHeight="1" thickBot="1" x14ac:dyDescent="0.25">
      <c r="A87" s="306"/>
      <c r="B87" s="33" t="s">
        <v>4</v>
      </c>
      <c r="C87" s="37" t="str">
        <f>'Input adatok'!C84</f>
        <v>Gergely Ákos</v>
      </c>
      <c r="D87" s="58">
        <f t="shared" si="23"/>
        <v>0</v>
      </c>
      <c r="F87" s="333"/>
      <c r="G87" s="2" t="s">
        <v>4</v>
      </c>
      <c r="H87" s="48" t="str">
        <f t="shared" si="21"/>
        <v>Dévald Péter</v>
      </c>
      <c r="I87" s="11">
        <v>1</v>
      </c>
      <c r="J87" s="12"/>
      <c r="K87" s="13">
        <v>0</v>
      </c>
      <c r="L87" s="306"/>
      <c r="M87" s="2" t="s">
        <v>4</v>
      </c>
      <c r="N87" s="51" t="str">
        <f t="shared" si="22"/>
        <v>Gunyecz Kristóf</v>
      </c>
    </row>
    <row r="88" spans="1:14" ht="13.5" customHeight="1" thickBot="1" x14ac:dyDescent="0.25">
      <c r="A88" s="306"/>
      <c r="B88" s="33" t="s">
        <v>5</v>
      </c>
      <c r="C88" s="37" t="str">
        <f>'Input adatok'!C85</f>
        <v>Diczkó Zsombor</v>
      </c>
      <c r="D88" s="58">
        <f t="shared" si="23"/>
        <v>0</v>
      </c>
      <c r="F88" s="333"/>
      <c r="G88" s="2" t="s">
        <v>5</v>
      </c>
      <c r="H88" s="48" t="str">
        <f t="shared" si="21"/>
        <v>Kárpáti Dorina</v>
      </c>
      <c r="I88" s="11">
        <v>1</v>
      </c>
      <c r="J88" s="12"/>
      <c r="K88" s="13">
        <v>0</v>
      </c>
      <c r="L88" s="306"/>
      <c r="M88" s="2" t="s">
        <v>5</v>
      </c>
      <c r="N88" s="51" t="str">
        <f t="shared" si="22"/>
        <v>Halastyák István</v>
      </c>
    </row>
    <row r="89" spans="1:14" ht="13.5" customHeight="1" thickBot="1" x14ac:dyDescent="0.25">
      <c r="A89" s="306"/>
      <c r="B89" s="33" t="s">
        <v>6</v>
      </c>
      <c r="C89" s="37" t="str">
        <f>'Input adatok'!C86</f>
        <v>Zilahi Tamás</v>
      </c>
      <c r="D89" s="58">
        <f t="shared" si="23"/>
        <v>1</v>
      </c>
      <c r="F89" s="333"/>
      <c r="G89" s="2" t="s">
        <v>6</v>
      </c>
      <c r="H89" s="48" t="str">
        <f t="shared" si="21"/>
        <v>13-5</v>
      </c>
      <c r="I89" s="11"/>
      <c r="J89" s="12"/>
      <c r="K89" s="13"/>
      <c r="L89" s="306"/>
      <c r="M89" s="2" t="s">
        <v>6</v>
      </c>
      <c r="N89" s="51" t="str">
        <f t="shared" si="22"/>
        <v>14-5</v>
      </c>
    </row>
    <row r="90" spans="1:14" ht="13.5" customHeight="1" thickBot="1" x14ac:dyDescent="0.25">
      <c r="A90" s="307"/>
      <c r="B90" s="34" t="s">
        <v>7</v>
      </c>
      <c r="C90" s="38" t="str">
        <f>'Input adatok'!C87</f>
        <v>Darai Tihamér</v>
      </c>
      <c r="D90" s="59">
        <f t="shared" si="23"/>
        <v>1</v>
      </c>
      <c r="F90" s="334"/>
      <c r="G90" s="3" t="s">
        <v>7</v>
      </c>
      <c r="H90" s="48" t="str">
        <f t="shared" si="21"/>
        <v>13-6</v>
      </c>
      <c r="I90" s="18"/>
      <c r="J90" s="15"/>
      <c r="K90" s="5"/>
      <c r="L90" s="307"/>
      <c r="M90" s="3" t="s">
        <v>7</v>
      </c>
      <c r="N90" s="51" t="str">
        <f t="shared" si="22"/>
        <v>14-6</v>
      </c>
    </row>
    <row r="91" spans="1:14" ht="19.5" thickBot="1" x14ac:dyDescent="0.35">
      <c r="D91" s="60">
        <f t="shared" si="23"/>
        <v>4</v>
      </c>
      <c r="H91" s="50"/>
      <c r="I91" s="17">
        <f>SUM(I85:I90)</f>
        <v>3</v>
      </c>
      <c r="J91" s="16"/>
      <c r="K91" s="19">
        <f>SUM(K85:K90)</f>
        <v>1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8" t="s">
        <v>8</v>
      </c>
      <c r="J93" s="329"/>
      <c r="K93" s="330"/>
      <c r="N93" s="50"/>
    </row>
    <row r="94" spans="1:14" ht="16.5" thickBot="1" x14ac:dyDescent="0.3">
      <c r="A94" s="308" t="s">
        <v>0</v>
      </c>
      <c r="B94" s="331"/>
      <c r="C94" s="31" t="str">
        <f>'Input adatok'!C91</f>
        <v>9cs.Nyírbátor</v>
      </c>
      <c r="F94" s="308" t="s">
        <v>0</v>
      </c>
      <c r="G94" s="30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5" t="str">
        <f>$I$1</f>
        <v>6. forduló</v>
      </c>
      <c r="J94" s="336"/>
      <c r="K94" s="337"/>
      <c r="L94" s="308" t="s">
        <v>0</v>
      </c>
      <c r="M94" s="30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5">
        <v>9</v>
      </c>
      <c r="B95" s="32"/>
      <c r="C95" s="31" t="str">
        <f>'Input adatok'!C92</f>
        <v>Játékos Neve:</v>
      </c>
      <c r="F95" s="332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8"/>
      <c r="J95" s="339"/>
      <c r="K95" s="340"/>
      <c r="L95" s="305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6"/>
      <c r="B96" s="33" t="s">
        <v>2</v>
      </c>
      <c r="C96" s="44" t="str">
        <f>'Input adatok'!C93</f>
        <v>Orosz Ferenc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33"/>
      <c r="G96" s="2" t="s">
        <v>2</v>
      </c>
      <c r="H96" s="48" t="b">
        <f t="shared" si="24"/>
        <v>0</v>
      </c>
      <c r="I96" s="8"/>
      <c r="J96" s="9"/>
      <c r="K96" s="10"/>
      <c r="L96" s="306"/>
      <c r="M96" s="2" t="s">
        <v>2</v>
      </c>
      <c r="N96" s="51" t="b">
        <f t="shared" si="25"/>
        <v>0</v>
      </c>
    </row>
    <row r="97" spans="1:14" ht="13.5" customHeight="1" thickBot="1" x14ac:dyDescent="0.25">
      <c r="A97" s="306"/>
      <c r="B97" s="33" t="s">
        <v>3</v>
      </c>
      <c r="C97" s="37" t="str">
        <f>'Input adatok'!C94</f>
        <v>Hetei Ferenc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33"/>
      <c r="G97" s="2" t="s">
        <v>3</v>
      </c>
      <c r="H97" s="48" t="b">
        <f t="shared" si="24"/>
        <v>0</v>
      </c>
      <c r="I97" s="11"/>
      <c r="J97" s="12"/>
      <c r="K97" s="13"/>
      <c r="L97" s="306"/>
      <c r="M97" s="2" t="s">
        <v>3</v>
      </c>
      <c r="N97" s="51" t="b">
        <f t="shared" si="25"/>
        <v>0</v>
      </c>
    </row>
    <row r="98" spans="1:14" ht="13.5" customHeight="1" thickBot="1" x14ac:dyDescent="0.25">
      <c r="A98" s="306"/>
      <c r="B98" s="33" t="s">
        <v>4</v>
      </c>
      <c r="C98" s="37" t="str">
        <f>'Input adatok'!C95</f>
        <v>Kónya István</v>
      </c>
      <c r="D98" s="58">
        <f t="shared" si="26"/>
        <v>0</v>
      </c>
      <c r="F98" s="333"/>
      <c r="G98" s="2" t="s">
        <v>4</v>
      </c>
      <c r="H98" s="48" t="b">
        <f t="shared" si="24"/>
        <v>0</v>
      </c>
      <c r="I98" s="11"/>
      <c r="J98" s="12"/>
      <c r="K98" s="13"/>
      <c r="L98" s="306"/>
      <c r="M98" s="2" t="s">
        <v>4</v>
      </c>
      <c r="N98" s="51" t="b">
        <f t="shared" si="25"/>
        <v>0</v>
      </c>
    </row>
    <row r="99" spans="1:14" ht="13.5" customHeight="1" thickBot="1" x14ac:dyDescent="0.25">
      <c r="A99" s="306"/>
      <c r="B99" s="33" t="s">
        <v>5</v>
      </c>
      <c r="C99" s="37" t="str">
        <f>'Input adatok'!C96</f>
        <v>Varga István</v>
      </c>
      <c r="D99" s="58">
        <f t="shared" si="26"/>
        <v>0.5</v>
      </c>
      <c r="F99" s="333"/>
      <c r="G99" s="2" t="s">
        <v>5</v>
      </c>
      <c r="H99" s="48" t="b">
        <f t="shared" si="24"/>
        <v>0</v>
      </c>
      <c r="I99" s="11"/>
      <c r="J99" s="12"/>
      <c r="K99" s="13"/>
      <c r="L99" s="306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6"/>
      <c r="B100" s="33" t="s">
        <v>6</v>
      </c>
      <c r="C100" s="37" t="str">
        <f>'Input adatok'!C97</f>
        <v>Baracsi Sándor</v>
      </c>
      <c r="D100" s="58">
        <f t="shared" si="26"/>
        <v>1</v>
      </c>
      <c r="F100" s="333"/>
      <c r="G100" s="2" t="s">
        <v>6</v>
      </c>
      <c r="H100" s="48" t="b">
        <f t="shared" si="24"/>
        <v>0</v>
      </c>
      <c r="I100" s="11"/>
      <c r="J100" s="12"/>
      <c r="K100" s="13"/>
      <c r="L100" s="306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7"/>
      <c r="B101" s="34" t="s">
        <v>7</v>
      </c>
      <c r="C101" s="38" t="str">
        <f>'Input adatok'!C98</f>
        <v>9-6</v>
      </c>
      <c r="D101" s="59">
        <f t="shared" si="26"/>
        <v>0</v>
      </c>
      <c r="F101" s="334"/>
      <c r="G101" s="3" t="s">
        <v>7</v>
      </c>
      <c r="H101" s="48" t="b">
        <f t="shared" si="24"/>
        <v>0</v>
      </c>
      <c r="I101" s="18"/>
      <c r="J101" s="15"/>
      <c r="K101" s="5"/>
      <c r="L101" s="307"/>
      <c r="M101" s="3" t="s">
        <v>7</v>
      </c>
      <c r="N101" s="51" t="b">
        <f t="shared" si="25"/>
        <v>0</v>
      </c>
    </row>
    <row r="102" spans="1:14" ht="19.5" thickBot="1" x14ac:dyDescent="0.35">
      <c r="D102" s="60">
        <f t="shared" si="26"/>
        <v>1.5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8" t="s">
        <v>8</v>
      </c>
      <c r="J104" s="329"/>
      <c r="K104" s="330"/>
      <c r="N104" s="50"/>
    </row>
    <row r="105" spans="1:14" ht="16.5" thickBot="1" x14ac:dyDescent="0.3">
      <c r="A105" s="308" t="s">
        <v>0</v>
      </c>
      <c r="B105" s="331"/>
      <c r="C105" s="31" t="str">
        <f>'Input adatok'!C102</f>
        <v>10cs.Széchenyi II</v>
      </c>
      <c r="F105" s="308" t="s">
        <v>0</v>
      </c>
      <c r="G105" s="30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5" t="str">
        <f>$I$1</f>
        <v>6. forduló</v>
      </c>
      <c r="J105" s="336"/>
      <c r="K105" s="337"/>
      <c r="L105" s="308" t="s">
        <v>0</v>
      </c>
      <c r="M105" s="30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5">
        <v>10</v>
      </c>
      <c r="B106" s="32"/>
      <c r="C106" s="31" t="str">
        <f>'Input adatok'!C103</f>
        <v>Játékos Neve:</v>
      </c>
      <c r="F106" s="332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8"/>
      <c r="J106" s="339"/>
      <c r="K106" s="340"/>
      <c r="L106" s="305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6"/>
      <c r="B107" s="33" t="s">
        <v>2</v>
      </c>
      <c r="C107" s="44" t="str">
        <f>'Input adatok'!C104</f>
        <v>Soltész Violetta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33"/>
      <c r="G107" s="2" t="s">
        <v>2</v>
      </c>
      <c r="H107" s="48" t="b">
        <f t="shared" si="27"/>
        <v>0</v>
      </c>
      <c r="I107" s="8"/>
      <c r="J107" s="9"/>
      <c r="K107" s="10"/>
      <c r="L107" s="306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6"/>
      <c r="B108" s="33" t="s">
        <v>3</v>
      </c>
      <c r="C108" s="37" t="str">
        <f>'Input adatok'!C105</f>
        <v>Deme Sándor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33"/>
      <c r="G108" s="2" t="s">
        <v>3</v>
      </c>
      <c r="H108" s="48" t="b">
        <f t="shared" si="27"/>
        <v>0</v>
      </c>
      <c r="I108" s="11"/>
      <c r="J108" s="12"/>
      <c r="K108" s="13"/>
      <c r="L108" s="306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6"/>
      <c r="B109" s="33" t="s">
        <v>4</v>
      </c>
      <c r="C109" s="37" t="str">
        <f>'Input adatok'!C106</f>
        <v>Deme Bánk</v>
      </c>
      <c r="D109" s="58">
        <f t="shared" si="29"/>
        <v>0</v>
      </c>
      <c r="F109" s="333"/>
      <c r="G109" s="2" t="s">
        <v>4</v>
      </c>
      <c r="H109" s="48" t="b">
        <f t="shared" si="27"/>
        <v>0</v>
      </c>
      <c r="I109" s="11"/>
      <c r="J109" s="12"/>
      <c r="K109" s="13"/>
      <c r="L109" s="306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6"/>
      <c r="B110" s="33" t="s">
        <v>5</v>
      </c>
      <c r="C110" s="37" t="str">
        <f>'Input adatok'!C107</f>
        <v>Almási Tamás</v>
      </c>
      <c r="D110" s="58">
        <f t="shared" si="29"/>
        <v>0</v>
      </c>
      <c r="F110" s="333"/>
      <c r="G110" s="2" t="s">
        <v>5</v>
      </c>
      <c r="H110" s="48" t="b">
        <f t="shared" si="27"/>
        <v>0</v>
      </c>
      <c r="I110" s="11"/>
      <c r="J110" s="12"/>
      <c r="K110" s="13"/>
      <c r="L110" s="306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6"/>
      <c r="B111" s="33" t="s">
        <v>6</v>
      </c>
      <c r="C111" s="37" t="str">
        <f>'Input adatok'!C108</f>
        <v>Ujteleki Bence</v>
      </c>
      <c r="D111" s="58">
        <f t="shared" si="29"/>
        <v>0</v>
      </c>
      <c r="F111" s="333"/>
      <c r="G111" s="2" t="s">
        <v>6</v>
      </c>
      <c r="H111" s="48" t="b">
        <f t="shared" si="27"/>
        <v>0</v>
      </c>
      <c r="I111" s="11"/>
      <c r="J111" s="12"/>
      <c r="K111" s="13"/>
      <c r="L111" s="306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7"/>
      <c r="B112" s="34" t="s">
        <v>7</v>
      </c>
      <c r="C112" s="38" t="str">
        <f>'Input adatok'!C109</f>
        <v>10-6</v>
      </c>
      <c r="D112" s="59">
        <f t="shared" si="29"/>
        <v>0</v>
      </c>
      <c r="F112" s="334"/>
      <c r="G112" s="3" t="s">
        <v>7</v>
      </c>
      <c r="H112" s="48" t="b">
        <f t="shared" si="27"/>
        <v>0</v>
      </c>
      <c r="I112" s="14"/>
      <c r="J112" s="56"/>
      <c r="K112" s="57"/>
      <c r="L112" s="307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8">
        <f>'Input adatok'!A112</f>
        <v>0</v>
      </c>
      <c r="B116" s="309"/>
      <c r="C116" s="31" t="str">
        <f>'Input adatok'!C113</f>
        <v>11cs.Vaja I.</v>
      </c>
    </row>
    <row r="117" spans="1:11" ht="13.5" thickBot="1" x14ac:dyDescent="0.25">
      <c r="A117" s="305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6"/>
      <c r="B118" s="33" t="s">
        <v>2</v>
      </c>
      <c r="C118" s="38" t="str">
        <f>'Input adatok'!C115</f>
        <v>Rozinyák Attila</v>
      </c>
      <c r="D118" s="58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6"/>
      <c r="B119" s="33" t="s">
        <v>3</v>
      </c>
      <c r="C119" s="38" t="str">
        <f>'Input adatok'!C116</f>
        <v>Sólyom István</v>
      </c>
      <c r="D119" s="58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1</v>
      </c>
    </row>
    <row r="120" spans="1:11" ht="13.5" thickBot="1" x14ac:dyDescent="0.25">
      <c r="A120" s="306"/>
      <c r="B120" s="33" t="s">
        <v>4</v>
      </c>
      <c r="C120" s="38" t="str">
        <f>'Input adatok'!C117</f>
        <v>Sipos Árpád</v>
      </c>
      <c r="D120" s="58">
        <f t="shared" si="31"/>
        <v>1</v>
      </c>
    </row>
    <row r="121" spans="1:11" ht="13.5" thickBot="1" x14ac:dyDescent="0.25">
      <c r="A121" s="306"/>
      <c r="B121" s="33" t="s">
        <v>5</v>
      </c>
      <c r="C121" s="38" t="str">
        <f>'Input adatok'!C118</f>
        <v>Deme Sándor</v>
      </c>
      <c r="D121" s="58">
        <f t="shared" si="31"/>
        <v>1</v>
      </c>
    </row>
    <row r="122" spans="1:11" ht="13.5" thickBot="1" x14ac:dyDescent="0.25">
      <c r="A122" s="306"/>
      <c r="B122" s="33" t="s">
        <v>6</v>
      </c>
      <c r="C122" s="38" t="str">
        <f>'Input adatok'!C119</f>
        <v>11-5</v>
      </c>
      <c r="D122" s="58">
        <f t="shared" si="31"/>
        <v>0</v>
      </c>
    </row>
    <row r="123" spans="1:11" ht="13.5" thickBot="1" x14ac:dyDescent="0.25">
      <c r="A123" s="307"/>
      <c r="B123" s="34" t="s">
        <v>7</v>
      </c>
      <c r="C123" s="38" t="str">
        <f>'Input adatok'!C120</f>
        <v>11-6</v>
      </c>
      <c r="D123" s="59">
        <f t="shared" si="31"/>
        <v>0</v>
      </c>
    </row>
    <row r="124" spans="1:11" ht="19.5" thickBot="1" x14ac:dyDescent="0.35">
      <c r="C124" s="52"/>
      <c r="D124" s="60">
        <f t="shared" si="31"/>
        <v>3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8" t="s">
        <v>0</v>
      </c>
      <c r="B127" s="331"/>
      <c r="C127" s="31" t="str">
        <f>'Input adatok'!C124</f>
        <v>12cs.SISE II.</v>
      </c>
    </row>
    <row r="128" spans="1:11" ht="13.5" thickBot="1" x14ac:dyDescent="0.25">
      <c r="A128" s="305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6"/>
      <c r="B129" s="33" t="s">
        <v>2</v>
      </c>
      <c r="C129" s="38" t="str">
        <f>'Input adatok'!C126</f>
        <v>Papp László</v>
      </c>
      <c r="D129" s="58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1</v>
      </c>
    </row>
    <row r="130" spans="1:4" ht="13.5" thickBot="1" x14ac:dyDescent="0.25">
      <c r="A130" s="306"/>
      <c r="B130" s="33" t="s">
        <v>3</v>
      </c>
      <c r="C130" s="38" t="str">
        <f>'Input adatok'!C127</f>
        <v>Ugyan Dániel</v>
      </c>
      <c r="D130" s="58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1</v>
      </c>
    </row>
    <row r="131" spans="1:4" ht="13.5" thickBot="1" x14ac:dyDescent="0.25">
      <c r="A131" s="306"/>
      <c r="B131" s="33" t="s">
        <v>4</v>
      </c>
      <c r="C131" s="38" t="str">
        <f>'Input adatok'!C128</f>
        <v>Szuhánszki Gergely</v>
      </c>
      <c r="D131" s="58">
        <f t="shared" si="32"/>
        <v>1</v>
      </c>
    </row>
    <row r="132" spans="1:4" ht="13.5" thickBot="1" x14ac:dyDescent="0.25">
      <c r="A132" s="306"/>
      <c r="B132" s="33" t="s">
        <v>5</v>
      </c>
      <c r="C132" s="38" t="str">
        <f>'Input adatok'!C129</f>
        <v>Vitkos Bence</v>
      </c>
      <c r="D132" s="58">
        <f t="shared" si="32"/>
        <v>0</v>
      </c>
    </row>
    <row r="133" spans="1:4" ht="13.5" thickBot="1" x14ac:dyDescent="0.25">
      <c r="A133" s="306"/>
      <c r="B133" s="33" t="s">
        <v>6</v>
      </c>
      <c r="C133" s="38" t="str">
        <f>'Input adatok'!C130</f>
        <v>Várnagy Csaba</v>
      </c>
      <c r="D133" s="58">
        <f t="shared" si="32"/>
        <v>1</v>
      </c>
    </row>
    <row r="134" spans="1:4" ht="13.5" thickBot="1" x14ac:dyDescent="0.25">
      <c r="A134" s="307"/>
      <c r="B134" s="34" t="s">
        <v>7</v>
      </c>
      <c r="C134" s="38" t="str">
        <f>'Input adatok'!C131</f>
        <v>12-6</v>
      </c>
      <c r="D134" s="59">
        <f t="shared" si="32"/>
        <v>0</v>
      </c>
    </row>
    <row r="135" spans="1:4" ht="19.5" thickBot="1" x14ac:dyDescent="0.35">
      <c r="C135" s="52"/>
      <c r="D135" s="60">
        <f t="shared" si="32"/>
        <v>4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8" t="s">
        <v>0</v>
      </c>
      <c r="B138" s="331"/>
      <c r="C138" s="31" t="str">
        <f>'Input adatok'!C135</f>
        <v>13cs.Dávid I.</v>
      </c>
    </row>
    <row r="139" spans="1:4" ht="13.5" customHeight="1" thickBot="1" x14ac:dyDescent="0.25">
      <c r="A139" s="305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6"/>
      <c r="B140" s="33" t="s">
        <v>2</v>
      </c>
      <c r="C140" s="38" t="str">
        <f>'Input adatok'!C137</f>
        <v>Ignácz József</v>
      </c>
      <c r="D140" s="58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6"/>
      <c r="B141" s="33" t="s">
        <v>3</v>
      </c>
      <c r="C141" s="38" t="str">
        <f>'Input adatok'!C138</f>
        <v>Morvai Dávid</v>
      </c>
      <c r="D141" s="58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1</v>
      </c>
    </row>
    <row r="142" spans="1:4" ht="13.5" customHeight="1" thickBot="1" x14ac:dyDescent="0.25">
      <c r="A142" s="306"/>
      <c r="B142" s="33" t="s">
        <v>4</v>
      </c>
      <c r="C142" s="38" t="str">
        <f>'Input adatok'!C139</f>
        <v>Dévald Péter</v>
      </c>
      <c r="D142" s="58">
        <f t="shared" si="33"/>
        <v>1</v>
      </c>
    </row>
    <row r="143" spans="1:4" ht="13.5" customHeight="1" thickBot="1" x14ac:dyDescent="0.25">
      <c r="A143" s="306"/>
      <c r="B143" s="33" t="s">
        <v>5</v>
      </c>
      <c r="C143" s="38" t="str">
        <f>'Input adatok'!C140</f>
        <v>Kárpáti Dorina</v>
      </c>
      <c r="D143" s="58">
        <f t="shared" si="33"/>
        <v>1</v>
      </c>
    </row>
    <row r="144" spans="1:4" ht="13.5" customHeight="1" thickBot="1" x14ac:dyDescent="0.25">
      <c r="A144" s="306"/>
      <c r="B144" s="33" t="s">
        <v>6</v>
      </c>
      <c r="C144" s="38" t="str">
        <f>'Input adatok'!C141</f>
        <v>13-5</v>
      </c>
      <c r="D144" s="58">
        <f t="shared" si="33"/>
        <v>0</v>
      </c>
    </row>
    <row r="145" spans="1:4" ht="13.5" customHeight="1" thickBot="1" x14ac:dyDescent="0.25">
      <c r="A145" s="307"/>
      <c r="B145" s="34" t="s">
        <v>7</v>
      </c>
      <c r="C145" s="38" t="str">
        <f>'Input adatok'!C142</f>
        <v>13-6</v>
      </c>
      <c r="D145" s="59">
        <f t="shared" si="33"/>
        <v>0</v>
      </c>
    </row>
    <row r="146" spans="1:4" ht="16.5" thickBot="1" x14ac:dyDescent="0.3">
      <c r="C146" s="52"/>
      <c r="D146" s="62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3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8" t="s">
        <v>0</v>
      </c>
      <c r="B149" s="331"/>
      <c r="C149" s="31" t="str">
        <f>'Input adatok'!C146</f>
        <v>14cs.Dávid IV.</v>
      </c>
    </row>
    <row r="150" spans="1:4" ht="13.5" customHeight="1" thickBot="1" x14ac:dyDescent="0.25">
      <c r="A150" s="305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6"/>
      <c r="B151" s="33" t="s">
        <v>2</v>
      </c>
      <c r="C151" s="38" t="str">
        <f>'Input adatok'!C148</f>
        <v>Tóth Manfréd</v>
      </c>
      <c r="D151" s="58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1</v>
      </c>
    </row>
    <row r="152" spans="1:4" ht="13.5" customHeight="1" thickBot="1" x14ac:dyDescent="0.25">
      <c r="A152" s="306"/>
      <c r="B152" s="33" t="s">
        <v>3</v>
      </c>
      <c r="C152" s="38" t="str">
        <f>'Input adatok'!C149</f>
        <v>Tóth Illés</v>
      </c>
      <c r="D152" s="58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6"/>
      <c r="B153" s="33" t="s">
        <v>4</v>
      </c>
      <c r="C153" s="38" t="str">
        <f>'Input adatok'!C150</f>
        <v>Gunyecz Kristóf</v>
      </c>
      <c r="D153" s="58">
        <f t="shared" si="34"/>
        <v>0</v>
      </c>
    </row>
    <row r="154" spans="1:4" ht="13.5" customHeight="1" thickBot="1" x14ac:dyDescent="0.25">
      <c r="A154" s="306"/>
      <c r="B154" s="33" t="s">
        <v>5</v>
      </c>
      <c r="C154" s="38" t="str">
        <f>'Input adatok'!C151</f>
        <v>Halastyák István</v>
      </c>
      <c r="D154" s="58">
        <f t="shared" si="34"/>
        <v>0</v>
      </c>
    </row>
    <row r="155" spans="1:4" ht="13.5" customHeight="1" thickBot="1" x14ac:dyDescent="0.25">
      <c r="A155" s="306"/>
      <c r="B155" s="33" t="s">
        <v>6</v>
      </c>
      <c r="C155" s="38" t="str">
        <f>'Input adatok'!C152</f>
        <v>14-5</v>
      </c>
      <c r="D155" s="58">
        <f t="shared" si="34"/>
        <v>0</v>
      </c>
    </row>
    <row r="156" spans="1:4" ht="13.5" customHeight="1" thickBot="1" x14ac:dyDescent="0.25">
      <c r="A156" s="307"/>
      <c r="B156" s="34" t="s">
        <v>7</v>
      </c>
      <c r="C156" s="38" t="str">
        <f>'Input adatok'!C153</f>
        <v>14-6</v>
      </c>
      <c r="D156" s="59">
        <f t="shared" si="34"/>
        <v>0</v>
      </c>
    </row>
    <row r="157" spans="1:4" ht="16.5" thickBot="1" x14ac:dyDescent="0.3">
      <c r="C157" s="52"/>
      <c r="D157" s="62">
        <f t="shared" si="34"/>
        <v>1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8" t="s">
        <v>0</v>
      </c>
      <c r="B160" s="309"/>
      <c r="C160" s="31" t="str">
        <f>'Input adatok'!C157</f>
        <v>15cs.Dávid III.</v>
      </c>
    </row>
    <row r="161" spans="1:4" ht="13.5" customHeight="1" thickBot="1" x14ac:dyDescent="0.25">
      <c r="A161" s="305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6"/>
      <c r="B162" s="33" t="s">
        <v>2</v>
      </c>
      <c r="C162" s="38" t="str">
        <f>'Input adatok'!C159</f>
        <v>Pethő Dávid</v>
      </c>
      <c r="D162" s="58">
        <f>IF($F$7=15,$I$8,IF($L$7=15,$K$8,IF($F$18=15,$I$19,IF($L$18=15,$K$19,IF($F$29=15,$I$30,IF($L$29=15,$K30,IF($F$40=15,$I$41,IF($L$40=15,$K$41,IF($F$51=15,$I$52,IF($L$51=15,K52,IF($F$62=15,I63,IF($L$62=15,K63,IF($F$73=15,I74,IF($L$73=15,K74,IF($F$84=15,I85,IF($L$84=15,K85,IF($F$95=15,I96,IF($L$95=15,K96,IF($F$106=15,I107,IF($L$106=15,K107))))))))))))))))))))</f>
        <v>1</v>
      </c>
    </row>
    <row r="163" spans="1:4" ht="13.5" customHeight="1" thickBot="1" x14ac:dyDescent="0.25">
      <c r="A163" s="306"/>
      <c r="B163" s="33" t="s">
        <v>3</v>
      </c>
      <c r="C163" s="38" t="str">
        <f>'Input adatok'!C160</f>
        <v>Morvai Renáta</v>
      </c>
      <c r="D163" s="58">
        <f t="shared" ref="D163:D168" si="35">IF($F$7=15,$I$8,IF($L$7=15,$K$8,IF($F$18=15,$I$19,IF($L$18=15,$K$19,IF($F$29=15,$I$30,IF($L$29=15,$K31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6"/>
      <c r="B164" s="33" t="s">
        <v>4</v>
      </c>
      <c r="C164" s="38" t="str">
        <f>'Input adatok'!C161</f>
        <v>Nagy Kitti</v>
      </c>
      <c r="D164" s="58">
        <f t="shared" si="35"/>
        <v>0</v>
      </c>
    </row>
    <row r="165" spans="1:4" ht="13.5" customHeight="1" thickBot="1" x14ac:dyDescent="0.25">
      <c r="A165" s="306"/>
      <c r="B165" s="33" t="s">
        <v>5</v>
      </c>
      <c r="C165" s="38" t="str">
        <f>'Input adatok'!C162</f>
        <v>Bíró Gréta</v>
      </c>
      <c r="D165" s="58">
        <f t="shared" si="35"/>
        <v>0</v>
      </c>
    </row>
    <row r="166" spans="1:4" ht="13.5" customHeight="1" thickBot="1" x14ac:dyDescent="0.25">
      <c r="A166" s="306"/>
      <c r="B166" s="33" t="s">
        <v>6</v>
      </c>
      <c r="C166" s="38" t="str">
        <f>'Input adatok'!C163</f>
        <v>15-5</v>
      </c>
      <c r="D166" s="58">
        <f t="shared" si="35"/>
        <v>0</v>
      </c>
    </row>
    <row r="167" spans="1:4" ht="13.5" customHeight="1" thickBot="1" x14ac:dyDescent="0.25">
      <c r="A167" s="307"/>
      <c r="B167" s="34" t="s">
        <v>7</v>
      </c>
      <c r="C167" s="38" t="str">
        <f>'Input adatok'!C164</f>
        <v>15-6</v>
      </c>
      <c r="D167" s="59">
        <f t="shared" si="35"/>
        <v>0</v>
      </c>
    </row>
    <row r="168" spans="1:4" ht="16.5" thickBot="1" x14ac:dyDescent="0.3">
      <c r="C168" s="52"/>
      <c r="D168" s="62">
        <f t="shared" si="35"/>
        <v>1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8" t="s">
        <v>0</v>
      </c>
      <c r="B171" s="309"/>
      <c r="C171" s="31" t="str">
        <f>'Input adatok'!C168</f>
        <v>16cs.Dávid II.</v>
      </c>
    </row>
    <row r="172" spans="1:4" ht="13.5" customHeight="1" thickBot="1" x14ac:dyDescent="0.25">
      <c r="A172" s="305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6"/>
      <c r="B173" s="33" t="s">
        <v>2</v>
      </c>
      <c r="C173" s="38" t="str">
        <f>'Input adatok'!C170</f>
        <v>Bulyáki Ádám</v>
      </c>
      <c r="D173" s="58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6"/>
      <c r="B174" s="33" t="s">
        <v>3</v>
      </c>
      <c r="C174" s="38" t="str">
        <f>'Input adatok'!C171</f>
        <v>Székely Dániel</v>
      </c>
      <c r="D174" s="58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1</v>
      </c>
    </row>
    <row r="175" spans="1:4" ht="13.5" customHeight="1" thickBot="1" x14ac:dyDescent="0.25">
      <c r="A175" s="306"/>
      <c r="B175" s="33" t="s">
        <v>4</v>
      </c>
      <c r="C175" s="38" t="str">
        <f>'Input adatok'!C172</f>
        <v>Bulyáki Sámuel</v>
      </c>
      <c r="D175" s="58">
        <f t="shared" si="36"/>
        <v>0</v>
      </c>
    </row>
    <row r="176" spans="1:4" ht="13.5" customHeight="1" thickBot="1" x14ac:dyDescent="0.25">
      <c r="A176" s="306"/>
      <c r="B176" s="33" t="s">
        <v>5</v>
      </c>
      <c r="C176" s="38" t="str">
        <f>'Input adatok'!C173</f>
        <v>Bulyáki Debóra</v>
      </c>
      <c r="D176" s="58">
        <f t="shared" si="36"/>
        <v>1</v>
      </c>
    </row>
    <row r="177" spans="1:4" ht="13.5" customHeight="1" thickBot="1" x14ac:dyDescent="0.25">
      <c r="A177" s="306"/>
      <c r="B177" s="33" t="s">
        <v>6</v>
      </c>
      <c r="C177" s="38" t="str">
        <f>'Input adatok'!C174</f>
        <v>16-5</v>
      </c>
      <c r="D177" s="58">
        <f t="shared" si="36"/>
        <v>0</v>
      </c>
    </row>
    <row r="178" spans="1:4" ht="13.5" customHeight="1" thickBot="1" x14ac:dyDescent="0.25">
      <c r="A178" s="307"/>
      <c r="B178" s="34" t="s">
        <v>7</v>
      </c>
      <c r="C178" s="38" t="str">
        <f>'Input adatok'!C175</f>
        <v>16-6</v>
      </c>
      <c r="D178" s="58">
        <f t="shared" si="36"/>
        <v>0</v>
      </c>
    </row>
    <row r="179" spans="1:4" ht="15.75" x14ac:dyDescent="0.25">
      <c r="C179" s="52"/>
      <c r="D179" s="63">
        <f t="shared" si="36"/>
        <v>2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8" t="s">
        <v>0</v>
      </c>
      <c r="B182" s="331"/>
      <c r="C182" s="31" t="str">
        <f>'Input adatok'!C179</f>
        <v>17cs</v>
      </c>
    </row>
    <row r="183" spans="1:4" ht="13.5" customHeight="1" thickBot="1" x14ac:dyDescent="0.25">
      <c r="A183" s="305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6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6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6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6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6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7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8" t="s">
        <v>0</v>
      </c>
      <c r="B193" s="331"/>
      <c r="C193" s="31" t="str">
        <f>'Input adatok'!C190</f>
        <v>18cs</v>
      </c>
    </row>
    <row r="194" spans="1:4" ht="13.5" customHeight="1" thickBot="1" x14ac:dyDescent="0.25">
      <c r="A194" s="305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6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6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6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6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6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7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8" t="s">
        <v>0</v>
      </c>
      <c r="B204" s="331"/>
      <c r="C204" s="31" t="str">
        <f>'Input adatok'!C201</f>
        <v>19cs</v>
      </c>
    </row>
    <row r="205" spans="1:4" ht="13.5" customHeight="1" thickBot="1" x14ac:dyDescent="0.25">
      <c r="A205" s="305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6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6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6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6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6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7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8" t="s">
        <v>0</v>
      </c>
      <c r="B215" s="331"/>
      <c r="C215" s="31" t="str">
        <f>'Input adatok'!C212</f>
        <v>20cs</v>
      </c>
    </row>
    <row r="216" spans="1:4" ht="13.5" customHeight="1" thickBot="1" x14ac:dyDescent="0.25">
      <c r="A216" s="305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6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6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6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6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6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7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43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Végeredmény</vt:lpstr>
      <vt:lpstr>Részeredmények</vt:lpstr>
      <vt:lpstr>Input adatok</vt:lpstr>
      <vt:lpstr>1 forduló</vt:lpstr>
      <vt:lpstr>2 forduló</vt:lpstr>
      <vt:lpstr>3 forduló</vt:lpstr>
      <vt:lpstr>4 forduló</vt:lpstr>
      <vt:lpstr>5 forduló</vt:lpstr>
      <vt:lpstr>6 forduló</vt:lpstr>
      <vt:lpstr>7 forduló</vt:lpstr>
      <vt:lpstr>8 forduló</vt:lpstr>
      <vt:lpstr>9 forduló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Barnoth</dc:creator>
  <cp:lastModifiedBy>BL</cp:lastModifiedBy>
  <dcterms:created xsi:type="dcterms:W3CDTF">2012-04-05T19:41:35Z</dcterms:created>
  <dcterms:modified xsi:type="dcterms:W3CDTF">2013-02-10T09:38:45Z</dcterms:modified>
</cp:coreProperties>
</file>